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10035"/>
  </bookViews>
  <sheets>
    <sheet name="Eulerova metoda" sheetId="1" r:id="rId1"/>
    <sheet name="Runge-Kutta 4 metoda" sheetId="2" r:id="rId2"/>
    <sheet name="Usporedni graf" sheetId="3" r:id="rId3"/>
  </sheets>
  <calcPr calcId="145621"/>
</workbook>
</file>

<file path=xl/calcChain.xml><?xml version="1.0" encoding="utf-8"?>
<calcChain xmlns="http://schemas.openxmlformats.org/spreadsheetml/2006/main">
  <c r="G12" i="3" l="1"/>
  <c r="H12" i="3" s="1"/>
  <c r="I12" i="3" s="1"/>
  <c r="J12" i="3" s="1"/>
  <c r="J11" i="3"/>
  <c r="I11" i="3"/>
  <c r="H11" i="3"/>
  <c r="G11" i="3"/>
  <c r="C12" i="3"/>
  <c r="D12" i="3" s="1"/>
  <c r="D11" i="3"/>
  <c r="C13" i="3" l="1"/>
  <c r="D13" i="3"/>
  <c r="C14" i="3" s="1"/>
  <c r="D6" i="2"/>
  <c r="E6" i="2" s="1"/>
  <c r="F6" i="2" s="1"/>
  <c r="G6" i="2" s="1"/>
  <c r="D6" i="1"/>
  <c r="C7" i="1" s="1"/>
  <c r="D7" i="1" s="1"/>
  <c r="C7" i="2" l="1"/>
  <c r="D7" i="2" s="1"/>
  <c r="E7" i="2" s="1"/>
  <c r="C8" i="1"/>
  <c r="D8" i="1" s="1"/>
  <c r="F12" i="3"/>
  <c r="D14" i="3"/>
  <c r="C15" i="3" s="1"/>
  <c r="F7" i="2"/>
  <c r="G7" i="2" s="1"/>
  <c r="C8" i="2"/>
  <c r="C9" i="1"/>
  <c r="D15" i="3" l="1"/>
  <c r="C16" i="3" s="1"/>
  <c r="D8" i="2"/>
  <c r="E8" i="2" s="1"/>
  <c r="F8" i="2" s="1"/>
  <c r="G8" i="2" s="1"/>
  <c r="D9" i="1"/>
  <c r="C10" i="1" s="1"/>
  <c r="F13" i="3" l="1"/>
  <c r="D16" i="3"/>
  <c r="C17" i="3" s="1"/>
  <c r="C9" i="2"/>
  <c r="D10" i="1"/>
  <c r="C11" i="1" s="1"/>
  <c r="G13" i="3" l="1"/>
  <c r="I13" i="3"/>
  <c r="H13" i="3"/>
  <c r="J13" i="3"/>
  <c r="D17" i="3"/>
  <c r="C18" i="3" s="1"/>
  <c r="D9" i="2"/>
  <c r="E9" i="2" s="1"/>
  <c r="F9" i="2" s="1"/>
  <c r="G9" i="2" s="1"/>
  <c r="D11" i="1"/>
  <c r="C12" i="1" s="1"/>
  <c r="F14" i="3" l="1"/>
  <c r="D18" i="3"/>
  <c r="C19" i="3" s="1"/>
  <c r="C10" i="2"/>
  <c r="D12" i="1"/>
  <c r="C13" i="1" s="1"/>
  <c r="G14" i="3" l="1"/>
  <c r="H14" i="3"/>
  <c r="I14" i="3" s="1"/>
  <c r="J14" i="3" s="1"/>
  <c r="D19" i="3"/>
  <c r="C20" i="3" s="1"/>
  <c r="D10" i="2"/>
  <c r="E10" i="2" s="1"/>
  <c r="F10" i="2" s="1"/>
  <c r="G10" i="2" s="1"/>
  <c r="D13" i="1"/>
  <c r="C14" i="1" s="1"/>
  <c r="D20" i="3" l="1"/>
  <c r="C21" i="3" s="1"/>
  <c r="C11" i="2"/>
  <c r="D14" i="1"/>
  <c r="C15" i="1" s="1"/>
  <c r="F15" i="3" l="1"/>
  <c r="D21" i="3"/>
  <c r="C22" i="3" s="1"/>
  <c r="D11" i="2"/>
  <c r="E11" i="2"/>
  <c r="F11" i="2" s="1"/>
  <c r="G11" i="2" s="1"/>
  <c r="D15" i="1"/>
  <c r="C16" i="1" s="1"/>
  <c r="G15" i="3" l="1"/>
  <c r="H15" i="3"/>
  <c r="I15" i="3" s="1"/>
  <c r="J15" i="3" s="1"/>
  <c r="D22" i="3"/>
  <c r="C23" i="3" s="1"/>
  <c r="C12" i="2"/>
  <c r="D16" i="1"/>
  <c r="C17" i="1" s="1"/>
  <c r="D23" i="3" l="1"/>
  <c r="C24" i="3" s="1"/>
  <c r="D12" i="2"/>
  <c r="E12" i="2" s="1"/>
  <c r="F12" i="2" s="1"/>
  <c r="G12" i="2" s="1"/>
  <c r="D17" i="1"/>
  <c r="C18" i="1" s="1"/>
  <c r="F16" i="3" l="1"/>
  <c r="D24" i="3"/>
  <c r="C25" i="3" s="1"/>
  <c r="C13" i="2"/>
  <c r="D18" i="1"/>
  <c r="C19" i="1" s="1"/>
  <c r="G16" i="3" l="1"/>
  <c r="I16" i="3"/>
  <c r="J16" i="3" s="1"/>
  <c r="H16" i="3"/>
  <c r="D25" i="3"/>
  <c r="C26" i="3" s="1"/>
  <c r="D13" i="2"/>
  <c r="E13" i="2"/>
  <c r="F13" i="2" s="1"/>
  <c r="G13" i="2" s="1"/>
  <c r="D19" i="1"/>
  <c r="C20" i="1" s="1"/>
  <c r="F17" i="3" l="1"/>
  <c r="D26" i="3"/>
  <c r="C27" i="3" s="1"/>
  <c r="C14" i="2"/>
  <c r="D20" i="1"/>
  <c r="C21" i="1" s="1"/>
  <c r="G17" i="3" l="1"/>
  <c r="I17" i="3"/>
  <c r="H17" i="3"/>
  <c r="J17" i="3"/>
  <c r="D27" i="3"/>
  <c r="C28" i="3" s="1"/>
  <c r="D14" i="2"/>
  <c r="E14" i="2" s="1"/>
  <c r="F14" i="2" s="1"/>
  <c r="G14" i="2" s="1"/>
  <c r="D21" i="1"/>
  <c r="C22" i="1" s="1"/>
  <c r="F18" i="3" l="1"/>
  <c r="D28" i="3"/>
  <c r="C29" i="3" s="1"/>
  <c r="C15" i="2"/>
  <c r="D22" i="1"/>
  <c r="C23" i="1" s="1"/>
  <c r="G18" i="3" l="1"/>
  <c r="H18" i="3"/>
  <c r="I18" i="3" s="1"/>
  <c r="J18" i="3" s="1"/>
  <c r="D29" i="3"/>
  <c r="C30" i="3" s="1"/>
  <c r="D15" i="2"/>
  <c r="E15" i="2" s="1"/>
  <c r="F15" i="2" s="1"/>
  <c r="G15" i="2" s="1"/>
  <c r="D23" i="1"/>
  <c r="C24" i="1" s="1"/>
  <c r="F19" i="3" l="1"/>
  <c r="D30" i="3"/>
  <c r="C31" i="3" s="1"/>
  <c r="D31" i="3" s="1"/>
  <c r="C16" i="2"/>
  <c r="D24" i="1"/>
  <c r="C25" i="1" s="1"/>
  <c r="G19" i="3" l="1"/>
  <c r="H19" i="3"/>
  <c r="I19" i="3" s="1"/>
  <c r="J19" i="3" s="1"/>
  <c r="D16" i="2"/>
  <c r="E16" i="2"/>
  <c r="F16" i="2" s="1"/>
  <c r="G16" i="2" s="1"/>
  <c r="D25" i="1"/>
  <c r="C26" i="1" s="1"/>
  <c r="F20" i="3" l="1"/>
  <c r="C17" i="2"/>
  <c r="D26" i="1"/>
  <c r="C27" i="1" s="1"/>
  <c r="G20" i="3" l="1"/>
  <c r="I20" i="3"/>
  <c r="J20" i="3" s="1"/>
  <c r="H20" i="3"/>
  <c r="D17" i="2"/>
  <c r="E17" i="2" s="1"/>
  <c r="F17" i="2" s="1"/>
  <c r="G17" i="2" s="1"/>
  <c r="D27" i="1"/>
  <c r="C28" i="1" s="1"/>
  <c r="F21" i="3" l="1"/>
  <c r="C18" i="2"/>
  <c r="D28" i="1"/>
  <c r="C29" i="1" s="1"/>
  <c r="G21" i="3" l="1"/>
  <c r="H21" i="3"/>
  <c r="I21" i="3" s="1"/>
  <c r="J21" i="3" s="1"/>
  <c r="D18" i="2"/>
  <c r="E18" i="2"/>
  <c r="F18" i="2" s="1"/>
  <c r="G18" i="2" s="1"/>
  <c r="D29" i="1"/>
  <c r="C30" i="1" s="1"/>
  <c r="F22" i="3" l="1"/>
  <c r="C19" i="2"/>
  <c r="D30" i="1"/>
  <c r="C31" i="1" s="1"/>
  <c r="G22" i="3" l="1"/>
  <c r="H22" i="3"/>
  <c r="I22" i="3" s="1"/>
  <c r="J22" i="3" s="1"/>
  <c r="D19" i="2"/>
  <c r="E19" i="2"/>
  <c r="F19" i="2" s="1"/>
  <c r="G19" i="2" s="1"/>
  <c r="D31" i="1"/>
  <c r="C32" i="1" s="1"/>
  <c r="C20" i="2" l="1"/>
  <c r="D32" i="1"/>
  <c r="C33" i="1" s="1"/>
  <c r="F23" i="3" l="1"/>
  <c r="D20" i="2"/>
  <c r="E20" i="2" s="1"/>
  <c r="F20" i="2" s="1"/>
  <c r="G20" i="2" s="1"/>
  <c r="D33" i="1"/>
  <c r="C34" i="1" s="1"/>
  <c r="G23" i="3" l="1"/>
  <c r="H23" i="3"/>
  <c r="I23" i="3" s="1"/>
  <c r="J23" i="3" s="1"/>
  <c r="C21" i="2"/>
  <c r="D34" i="1"/>
  <c r="C35" i="1" s="1"/>
  <c r="F24" i="3" l="1"/>
  <c r="D21" i="2"/>
  <c r="D35" i="1"/>
  <c r="C36" i="1" s="1"/>
  <c r="D36" i="1" s="1"/>
  <c r="G24" i="3" l="1"/>
  <c r="H24" i="3"/>
  <c r="I24" i="3" s="1"/>
  <c r="J24" i="3" s="1"/>
  <c r="E21" i="2"/>
  <c r="F21" i="2" s="1"/>
  <c r="G21" i="2" s="1"/>
  <c r="F25" i="3" l="1"/>
  <c r="C22" i="2"/>
  <c r="G25" i="3" l="1"/>
  <c r="H25" i="3"/>
  <c r="I25" i="3" s="1"/>
  <c r="J25" i="3" s="1"/>
  <c r="D22" i="2"/>
  <c r="E22" i="2"/>
  <c r="F22" i="2" s="1"/>
  <c r="G22" i="2" s="1"/>
  <c r="F26" i="3" l="1"/>
  <c r="C23" i="2"/>
  <c r="G26" i="3" l="1"/>
  <c r="H26" i="3"/>
  <c r="I26" i="3" s="1"/>
  <c r="J26" i="3" s="1"/>
  <c r="D23" i="2"/>
  <c r="F23" i="2"/>
  <c r="G23" i="2" s="1"/>
  <c r="E23" i="2"/>
  <c r="F27" i="3" l="1"/>
  <c r="C24" i="2"/>
  <c r="G27" i="3" l="1"/>
  <c r="H27" i="3"/>
  <c r="I27" i="3" s="1"/>
  <c r="J27" i="3" s="1"/>
  <c r="D24" i="2"/>
  <c r="E24" i="2" l="1"/>
  <c r="F24" i="2" s="1"/>
  <c r="G24" i="2" s="1"/>
  <c r="F28" i="3" l="1"/>
  <c r="C25" i="2"/>
  <c r="G28" i="3" l="1"/>
  <c r="H28" i="3"/>
  <c r="I28" i="3" s="1"/>
  <c r="J28" i="3" s="1"/>
  <c r="D25" i="2"/>
  <c r="E25" i="2"/>
  <c r="F25" i="2" s="1"/>
  <c r="G25" i="2" s="1"/>
  <c r="F29" i="3" l="1"/>
  <c r="C26" i="2"/>
  <c r="G29" i="3" l="1"/>
  <c r="H29" i="3"/>
  <c r="I29" i="3" s="1"/>
  <c r="J29" i="3" s="1"/>
  <c r="D26" i="2"/>
  <c r="E26" i="2"/>
  <c r="F26" i="2" s="1"/>
  <c r="G26" i="2" s="1"/>
  <c r="C27" i="2" l="1"/>
  <c r="F30" i="3" l="1"/>
  <c r="D27" i="2"/>
  <c r="E27" i="2" s="1"/>
  <c r="F27" i="2" s="1"/>
  <c r="G27" i="2" s="1"/>
  <c r="G30" i="3" l="1"/>
  <c r="H30" i="3"/>
  <c r="I30" i="3" s="1"/>
  <c r="J30" i="3" s="1"/>
  <c r="C28" i="2"/>
  <c r="D28" i="2" l="1"/>
  <c r="E28" i="2"/>
  <c r="F28" i="2" s="1"/>
  <c r="G28" i="2" s="1"/>
  <c r="F31" i="3" l="1"/>
  <c r="C29" i="2"/>
  <c r="G31" i="3" l="1"/>
  <c r="H31" i="3"/>
  <c r="I31" i="3" s="1"/>
  <c r="J31" i="3" s="1"/>
  <c r="D29" i="2"/>
  <c r="E29" i="2"/>
  <c r="F29" i="2" s="1"/>
  <c r="G29" i="2" s="1"/>
  <c r="C30" i="2" l="1"/>
  <c r="D30" i="2" l="1"/>
  <c r="E30" i="2"/>
  <c r="F30" i="2" s="1"/>
  <c r="G30" i="2" s="1"/>
  <c r="C31" i="2" l="1"/>
  <c r="D31" i="2" l="1"/>
  <c r="E31" i="2"/>
  <c r="F31" i="2" s="1"/>
  <c r="G31" i="2" s="1"/>
  <c r="C32" i="2" l="1"/>
  <c r="D32" i="2" l="1"/>
  <c r="E32" i="2"/>
  <c r="F32" i="2" s="1"/>
  <c r="G32" i="2" s="1"/>
  <c r="C33" i="2" l="1"/>
  <c r="D33" i="2" l="1"/>
  <c r="E33" i="2" l="1"/>
  <c r="F33" i="2" s="1"/>
  <c r="G33" i="2" s="1"/>
  <c r="C34" i="2" l="1"/>
  <c r="D34" i="2" l="1"/>
  <c r="E34" i="2"/>
  <c r="F34" i="2" s="1"/>
  <c r="G34" i="2" s="1"/>
  <c r="C35" i="2" l="1"/>
  <c r="D35" i="2" l="1"/>
  <c r="E35" i="2"/>
  <c r="F35" i="2" s="1"/>
  <c r="G35" i="2" s="1"/>
  <c r="C36" i="2" l="1"/>
  <c r="D36" i="2" l="1"/>
  <c r="E36" i="2"/>
  <c r="F36" i="2" s="1"/>
  <c r="G36" i="2" s="1"/>
</calcChain>
</file>

<file path=xl/sharedStrings.xml><?xml version="1.0" encoding="utf-8"?>
<sst xmlns="http://schemas.openxmlformats.org/spreadsheetml/2006/main" count="26" uniqueCount="14">
  <si>
    <t>x</t>
  </si>
  <si>
    <t>y</t>
  </si>
  <si>
    <t>k</t>
  </si>
  <si>
    <t>korak</t>
  </si>
  <si>
    <t>k1</t>
  </si>
  <si>
    <t>k2</t>
  </si>
  <si>
    <t>k3</t>
  </si>
  <si>
    <t>k4</t>
  </si>
  <si>
    <t>Euler</t>
  </si>
  <si>
    <t xml:space="preserve"> </t>
  </si>
  <si>
    <t>Runge-Kutta 4</t>
  </si>
  <si>
    <t>Zadana je diferencijalna jednadžba y'=cos(xy) uz početni uvjet y(0)=1. Koristeći Eulerovu i Runge-Kutta 4 metodu riješite jednadžbu na intervalu [0,2] s korakom 0.1. Oba rješenja prikažite na istom grafu.</t>
  </si>
  <si>
    <t>Zadana je diferencijalna jednadžba y'=y uz početni uvjet y(0)=1. Koristeći Runge-Kutta 4 metodu riješite jednadžbu na intervalu [0,3] s korakom 0.1. Rješenje prikažite grafički.</t>
  </si>
  <si>
    <t>Zadana je diferencijalna jednadžba y'=y uz početni uvjet y(0)=1. Koristeći Eulerovu metodu riješite jednadžbu na intervalu [0,3] s korakom 0.1. Rješenje prikažite grafički.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</si>
</sst>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horizontal="center"/>
    </xf>
    <xf numFmtId="0" fontId="0" fillId="3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0" fillId="0" borderId="1" xfId="0" applyBorder="1"/>
    <xf numFmtId="0" fontId="0" fillId="4" borderId="1" xfId="0" applyFill="1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2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4" borderId="1" xfId="0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5" borderId="1" xfId="0" applyFill="1" applyBorder="1"/>
    <xf numFmtId="0" fontId="0" fillId="5" borderId="1" xfId="0" applyFill="1" applyBorder="1" applyAlignment="1">
      <alignment horizontal="center"/>
    </xf>
    <xf numFmtId="0" fontId="0" fillId="5" borderId="13" xfId="0" applyFill="1" applyBorder="1"/>
    <xf numFmtId="0" fontId="0" fillId="4" borderId="13" xfId="0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2" borderId="10" xfId="0" applyFill="1" applyBorder="1"/>
    <xf numFmtId="0" fontId="0" fillId="2" borderId="11" xfId="0" applyFill="1" applyBorder="1"/>
    <xf numFmtId="0" fontId="0" fillId="2" borderId="12" xfId="0" applyFill="1" applyBorder="1"/>
    <xf numFmtId="0" fontId="0" fillId="2" borderId="2" xfId="0" applyFill="1" applyBorder="1"/>
    <xf numFmtId="0" fontId="0" fillId="2" borderId="5" xfId="0" applyFill="1" applyBorder="1"/>
    <xf numFmtId="0" fontId="0" fillId="2" borderId="7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hr-HR"/>
              <a:t>Eulerova metoda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xVal>
            <c:numRef>
              <c:f>'Eulerova metoda'!$A$6:$A$36</c:f>
              <c:numCache>
                <c:formatCode>General</c:formatCode>
                <c:ptCount val="3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</c:numCache>
            </c:numRef>
          </c:xVal>
          <c:yVal>
            <c:numRef>
              <c:f>'Eulerova metoda'!$C$6:$C$36</c:f>
              <c:numCache>
                <c:formatCode>General</c:formatCode>
                <c:ptCount val="31"/>
                <c:pt idx="0">
                  <c:v>1</c:v>
                </c:pt>
                <c:pt idx="1">
                  <c:v>1.1000000000000001</c:v>
                </c:pt>
                <c:pt idx="2">
                  <c:v>1.2100000000000002</c:v>
                </c:pt>
                <c:pt idx="3">
                  <c:v>1.3310000000000002</c:v>
                </c:pt>
                <c:pt idx="4">
                  <c:v>1.4641000000000002</c:v>
                </c:pt>
                <c:pt idx="5">
                  <c:v>1.6105100000000001</c:v>
                </c:pt>
                <c:pt idx="6">
                  <c:v>1.7715610000000002</c:v>
                </c:pt>
                <c:pt idx="7">
                  <c:v>1.9487171000000001</c:v>
                </c:pt>
                <c:pt idx="8">
                  <c:v>2.1435888100000002</c:v>
                </c:pt>
                <c:pt idx="9">
                  <c:v>2.3579476910000001</c:v>
                </c:pt>
                <c:pt idx="10">
                  <c:v>2.5937424601000001</c:v>
                </c:pt>
                <c:pt idx="11">
                  <c:v>2.8531167061100002</c:v>
                </c:pt>
                <c:pt idx="12">
                  <c:v>3.1384283767210004</c:v>
                </c:pt>
                <c:pt idx="13">
                  <c:v>3.4522712143931003</c:v>
                </c:pt>
                <c:pt idx="14">
                  <c:v>3.7974983358324104</c:v>
                </c:pt>
                <c:pt idx="15">
                  <c:v>4.1772481694156518</c:v>
                </c:pt>
                <c:pt idx="16">
                  <c:v>4.5949729863572166</c:v>
                </c:pt>
                <c:pt idx="17">
                  <c:v>5.0544702849929379</c:v>
                </c:pt>
                <c:pt idx="18">
                  <c:v>5.5599173134922317</c:v>
                </c:pt>
                <c:pt idx="19">
                  <c:v>6.1159090448414553</c:v>
                </c:pt>
                <c:pt idx="20">
                  <c:v>6.7274999493256011</c:v>
                </c:pt>
                <c:pt idx="21">
                  <c:v>7.4002499442581611</c:v>
                </c:pt>
                <c:pt idx="22">
                  <c:v>8.1402749386839766</c:v>
                </c:pt>
                <c:pt idx="23">
                  <c:v>8.9543024325523746</c:v>
                </c:pt>
                <c:pt idx="24">
                  <c:v>9.849732675807612</c:v>
                </c:pt>
                <c:pt idx="25">
                  <c:v>10.834705943388373</c:v>
                </c:pt>
                <c:pt idx="26">
                  <c:v>11.918176537727211</c:v>
                </c:pt>
                <c:pt idx="27">
                  <c:v>13.109994191499933</c:v>
                </c:pt>
                <c:pt idx="28">
                  <c:v>14.420993610649926</c:v>
                </c:pt>
                <c:pt idx="29">
                  <c:v>15.86309297171492</c:v>
                </c:pt>
                <c:pt idx="30">
                  <c:v>17.449402268886413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571648"/>
        <c:axId val="62569856"/>
      </c:scatterChart>
      <c:valAx>
        <c:axId val="625716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x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62569856"/>
        <c:crosses val="autoZero"/>
        <c:crossBetween val="midCat"/>
      </c:valAx>
      <c:valAx>
        <c:axId val="62569856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y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6257164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Runge-Kutta 4 metoda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xVal>
            <c:numRef>
              <c:f>'Runge-Kutta 4 metoda'!$A$6:$A$36</c:f>
              <c:numCache>
                <c:formatCode>General</c:formatCode>
                <c:ptCount val="3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</c:numCache>
            </c:numRef>
          </c:xVal>
          <c:yVal>
            <c:numRef>
              <c:f>'Runge-Kutta 4 metoda'!$C$6:$C$36</c:f>
              <c:numCache>
                <c:formatCode>General</c:formatCode>
                <c:ptCount val="31"/>
                <c:pt idx="0">
                  <c:v>1</c:v>
                </c:pt>
                <c:pt idx="1">
                  <c:v>1.1051708333333334</c:v>
                </c:pt>
                <c:pt idx="2">
                  <c:v>1.2214025708506946</c:v>
                </c:pt>
                <c:pt idx="3">
                  <c:v>1.3498584970625378</c:v>
                </c:pt>
                <c:pt idx="4">
                  <c:v>1.4918242400806858</c:v>
                </c:pt>
                <c:pt idx="5">
                  <c:v>1.6487206385968383</c:v>
                </c:pt>
                <c:pt idx="6">
                  <c:v>1.8221179620919332</c:v>
                </c:pt>
                <c:pt idx="7">
                  <c:v>2.0137516265967768</c:v>
                </c:pt>
                <c:pt idx="8">
                  <c:v>2.2255395632923154</c:v>
                </c:pt>
                <c:pt idx="9">
                  <c:v>2.4596014137800708</c:v>
                </c:pt>
                <c:pt idx="10">
                  <c:v>2.7182797441351658</c:v>
                </c:pt>
                <c:pt idx="11">
                  <c:v>3.0041634900589811</c:v>
                </c:pt>
                <c:pt idx="12">
                  <c:v>3.3201138677780593</c:v>
                </c:pt>
                <c:pt idx="13">
                  <c:v>3.6692930100138343</c:v>
                </c:pt>
                <c:pt idx="14">
                  <c:v>4.055195613621164</c:v>
                </c:pt>
                <c:pt idx="15">
                  <c:v>4.4816839156353794</c:v>
                </c:pt>
                <c:pt idx="16">
                  <c:v>4.9530263477793488</c:v>
                </c:pt>
                <c:pt idx="17">
                  <c:v>5.4739402562972597</c:v>
                </c:pt>
                <c:pt idx="18">
                  <c:v>6.0496391146689223</c:v>
                </c:pt>
                <c:pt idx="19">
                  <c:v>6.6858847017245822</c:v>
                </c:pt>
                <c:pt idx="20">
                  <c:v>7.3890447673755411</c:v>
                </c:pt>
                <c:pt idx="21">
                  <c:v>8.1661567630977334</c:v>
                </c:pt>
                <c:pt idx="22">
                  <c:v>9.0249982750033588</c:v>
                </c:pt>
                <c:pt idx="23">
                  <c:v>9.9741648644173573</c:v>
                </c:pt>
                <c:pt idx="24">
                  <c:v>11.023156095012185</c:v>
                </c:pt>
                <c:pt idx="25">
                  <c:v>12.182470607488028</c:v>
                </c:pt>
                <c:pt idx="26">
                  <c:v>13.463711193336383</c:v>
                </c:pt>
                <c:pt idx="27">
                  <c:v>14.879700919298898</c:v>
                </c:pt>
                <c:pt idx="28">
                  <c:v>16.444611464732329</c:v>
                </c:pt>
                <c:pt idx="29">
                  <c:v>18.174104956321116</c:v>
                </c:pt>
                <c:pt idx="30">
                  <c:v>20.085490719664872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7813376"/>
        <c:axId val="177811840"/>
      </c:scatterChart>
      <c:valAx>
        <c:axId val="1778133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x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77811840"/>
        <c:crosses val="autoZero"/>
        <c:crossBetween val="midCat"/>
      </c:valAx>
      <c:valAx>
        <c:axId val="177811840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y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7781337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Diferencijalna jednadžba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Euler</c:v>
          </c:tx>
          <c:spPr>
            <a:ln w="28575">
              <a:noFill/>
            </a:ln>
          </c:spPr>
          <c:xVal>
            <c:numRef>
              <c:f>'Usporedni graf'!$A$11:$A$31</c:f>
              <c:numCache>
                <c:formatCode>General</c:formatCode>
                <c:ptCount val="2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</c:numCache>
            </c:numRef>
          </c:xVal>
          <c:yVal>
            <c:numRef>
              <c:f>'Usporedni graf'!$C$11:$C$31</c:f>
              <c:numCache>
                <c:formatCode>General</c:formatCode>
                <c:ptCount val="21"/>
                <c:pt idx="0">
                  <c:v>1</c:v>
                </c:pt>
                <c:pt idx="1">
                  <c:v>1.1000000000000001</c:v>
                </c:pt>
                <c:pt idx="2">
                  <c:v>1.1993956097956697</c:v>
                </c:pt>
                <c:pt idx="3">
                  <c:v>1.2965322798740095</c:v>
                </c:pt>
                <c:pt idx="4">
                  <c:v>1.3890626874136884</c:v>
                </c:pt>
                <c:pt idx="5">
                  <c:v>1.4740197769326986</c:v>
                </c:pt>
                <c:pt idx="6">
                  <c:v>1.548067921987855</c:v>
                </c:pt>
                <c:pt idx="7">
                  <c:v>1.6079442075614343</c:v>
                </c:pt>
                <c:pt idx="8">
                  <c:v>1.6510112401842694</c:v>
                </c:pt>
                <c:pt idx="9">
                  <c:v>1.6757504089459994</c:v>
                </c:pt>
                <c:pt idx="10">
                  <c:v>1.6820084129418003</c:v>
                </c:pt>
                <c:pt idx="11">
                  <c:v>1.6709101149099401</c:v>
                </c:pt>
                <c:pt idx="12">
                  <c:v>1.6445064683696817</c:v>
                </c:pt>
                <c:pt idx="13">
                  <c:v>1.6053242380812809</c:v>
                </c:pt>
                <c:pt idx="14">
                  <c:v>1.5559728605442313</c:v>
                </c:pt>
                <c:pt idx="15">
                  <c:v>1.4988858127983913</c:v>
                </c:pt>
                <c:pt idx="16">
                  <c:v>1.4361985760753284</c:v>
                </c:pt>
                <c:pt idx="17">
                  <c:v>1.3697263948564424</c:v>
                </c:pt>
                <c:pt idx="18">
                  <c:v>1.3009983448101794</c:v>
                </c:pt>
                <c:pt idx="19">
                  <c:v>1.231313014934355</c:v>
                </c:pt>
                <c:pt idx="20">
                  <c:v>1.1617929931526956</c:v>
                </c:pt>
              </c:numCache>
            </c:numRef>
          </c:yVal>
          <c:smooth val="0"/>
        </c:ser>
        <c:ser>
          <c:idx val="1"/>
          <c:order val="1"/>
          <c:tx>
            <c:v>RK4</c:v>
          </c:tx>
          <c:spPr>
            <a:ln w="28575">
              <a:noFill/>
            </a:ln>
          </c:spPr>
          <c:xVal>
            <c:numRef>
              <c:f>'Usporedni graf'!$A$11:$A$31</c:f>
              <c:numCache>
                <c:formatCode>General</c:formatCode>
                <c:ptCount val="2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</c:numCache>
            </c:numRef>
          </c:xVal>
          <c:yVal>
            <c:numRef>
              <c:f>'Usporedni graf'!$F$11:$F$31</c:f>
              <c:numCache>
                <c:formatCode>General</c:formatCode>
                <c:ptCount val="21"/>
                <c:pt idx="0">
                  <c:v>1</c:v>
                </c:pt>
                <c:pt idx="1">
                  <c:v>1.099807445628858</c:v>
                </c:pt>
                <c:pt idx="2">
                  <c:v>1.1982421822056184</c:v>
                </c:pt>
                <c:pt idx="3">
                  <c:v>1.2933168252823022</c:v>
                </c:pt>
                <c:pt idx="4">
                  <c:v>1.3824081232816412</c:v>
                </c:pt>
                <c:pt idx="5">
                  <c:v>1.4624423023958855</c:v>
                </c:pt>
                <c:pt idx="6">
                  <c:v>1.5302587175654856</c:v>
                </c:pt>
                <c:pt idx="7">
                  <c:v>1.5830976347677606</c:v>
                </c:pt>
                <c:pt idx="8">
                  <c:v>1.619075028936851</c:v>
                </c:pt>
                <c:pt idx="9">
                  <c:v>1.637480792311925</c:v>
                </c:pt>
                <c:pt idx="10">
                  <c:v>1.6388033844918175</c:v>
                </c:pt>
                <c:pt idx="11">
                  <c:v>1.6245051264095378</c:v>
                </c:pt>
                <c:pt idx="12">
                  <c:v>1.5966646814003258</c:v>
                </c:pt>
                <c:pt idx="13">
                  <c:v>1.5576178017021893</c:v>
                </c:pt>
                <c:pt idx="14">
                  <c:v>1.5096815259022327</c:v>
                </c:pt>
                <c:pt idx="15">
                  <c:v>1.4549877889437595</c:v>
                </c:pt>
                <c:pt idx="16">
                  <c:v>1.3954119283729436</c:v>
                </c:pt>
                <c:pt idx="17">
                  <c:v>1.332565681915947</c:v>
                </c:pt>
                <c:pt idx="18">
                  <c:v>1.2678247003536725</c:v>
                </c:pt>
                <c:pt idx="19">
                  <c:v>1.2023677665783594</c:v>
                </c:pt>
                <c:pt idx="20">
                  <c:v>1.1372130453504976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4830720"/>
        <c:axId val="134828032"/>
      </c:scatterChart>
      <c:valAx>
        <c:axId val="1348307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x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34828032"/>
        <c:crosses val="autoZero"/>
        <c:crossBetween val="midCat"/>
      </c:valAx>
      <c:valAx>
        <c:axId val="134828032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y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34830720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190499</xdr:colOff>
      <xdr:row>6</xdr:row>
      <xdr:rowOff>119061</xdr:rowOff>
    </xdr:from>
    <xdr:to>
      <xdr:col>16</xdr:col>
      <xdr:colOff>200024</xdr:colOff>
      <xdr:row>26</xdr:row>
      <xdr:rowOff>123824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314325</xdr:colOff>
      <xdr:row>6</xdr:row>
      <xdr:rowOff>109537</xdr:rowOff>
    </xdr:from>
    <xdr:to>
      <xdr:col>18</xdr:col>
      <xdr:colOff>257175</xdr:colOff>
      <xdr:row>26</xdr:row>
      <xdr:rowOff>76200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342900</xdr:colOff>
      <xdr:row>2</xdr:row>
      <xdr:rowOff>90486</xdr:rowOff>
    </xdr:from>
    <xdr:to>
      <xdr:col>22</xdr:col>
      <xdr:colOff>438150</xdr:colOff>
      <xdr:row>29</xdr:row>
      <xdr:rowOff>95249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tabSelected="1" workbookViewId="0">
      <selection activeCell="E6" sqref="E6"/>
    </sheetView>
  </sheetViews>
  <sheetFormatPr defaultRowHeight="15" x14ac:dyDescent="0.25"/>
  <sheetData>
    <row r="1" spans="1:14" ht="15" customHeight="1" x14ac:dyDescent="0.25">
      <c r="G1" s="2" t="s">
        <v>13</v>
      </c>
      <c r="H1" s="3"/>
      <c r="I1" s="3"/>
      <c r="J1" s="3"/>
      <c r="K1" s="3"/>
      <c r="L1" s="3"/>
      <c r="M1" s="3"/>
      <c r="N1" s="4"/>
    </row>
    <row r="2" spans="1:14" x14ac:dyDescent="0.25">
      <c r="A2" s="12" t="s">
        <v>3</v>
      </c>
      <c r="B2" s="11">
        <v>0.1</v>
      </c>
      <c r="G2" s="5"/>
      <c r="H2" s="6"/>
      <c r="I2" s="6"/>
      <c r="J2" s="6"/>
      <c r="K2" s="6"/>
      <c r="L2" s="6"/>
      <c r="M2" s="6"/>
      <c r="N2" s="7"/>
    </row>
    <row r="3" spans="1:14" x14ac:dyDescent="0.25">
      <c r="G3" s="5"/>
      <c r="H3" s="6"/>
      <c r="I3" s="6"/>
      <c r="J3" s="6"/>
      <c r="K3" s="6"/>
      <c r="L3" s="6"/>
      <c r="M3" s="6"/>
      <c r="N3" s="7"/>
    </row>
    <row r="4" spans="1:14" x14ac:dyDescent="0.25">
      <c r="G4" s="8"/>
      <c r="H4" s="9"/>
      <c r="I4" s="9"/>
      <c r="J4" s="9"/>
      <c r="K4" s="9"/>
      <c r="L4" s="9"/>
      <c r="M4" s="9"/>
      <c r="N4" s="10"/>
    </row>
    <row r="5" spans="1:14" x14ac:dyDescent="0.25">
      <c r="A5" s="22" t="s">
        <v>0</v>
      </c>
      <c r="B5" s="1"/>
      <c r="C5" s="23" t="s">
        <v>1</v>
      </c>
      <c r="D5" s="22" t="s">
        <v>2</v>
      </c>
    </row>
    <row r="6" spans="1:14" x14ac:dyDescent="0.25">
      <c r="A6" s="28">
        <v>0</v>
      </c>
      <c r="C6" s="27">
        <v>1</v>
      </c>
      <c r="D6" s="14">
        <f>$B$2*C6</f>
        <v>0.1</v>
      </c>
    </row>
    <row r="7" spans="1:14" x14ac:dyDescent="0.25">
      <c r="A7" s="24">
        <v>0.1</v>
      </c>
      <c r="C7" s="18">
        <f>C6+D6</f>
        <v>1.1000000000000001</v>
      </c>
      <c r="D7" s="14">
        <f>$B$2*C7</f>
        <v>0.11000000000000001</v>
      </c>
    </row>
    <row r="8" spans="1:14" x14ac:dyDescent="0.25">
      <c r="A8" s="24">
        <v>0.2</v>
      </c>
      <c r="C8" s="18">
        <f t="shared" ref="C8:C36" si="0">C7+D7</f>
        <v>1.2100000000000002</v>
      </c>
      <c r="D8" s="14">
        <f>$B$2*C8</f>
        <v>0.12100000000000002</v>
      </c>
    </row>
    <row r="9" spans="1:14" x14ac:dyDescent="0.25">
      <c r="A9" s="24">
        <v>0.3</v>
      </c>
      <c r="C9" s="18">
        <f t="shared" si="0"/>
        <v>1.3310000000000002</v>
      </c>
      <c r="D9" s="14">
        <f>$B$2*C9</f>
        <v>0.13310000000000002</v>
      </c>
    </row>
    <row r="10" spans="1:14" x14ac:dyDescent="0.25">
      <c r="A10" s="24">
        <v>0.4</v>
      </c>
      <c r="C10" s="18">
        <f t="shared" si="0"/>
        <v>1.4641000000000002</v>
      </c>
      <c r="D10" s="14">
        <f>$B$2*C10</f>
        <v>0.14641000000000001</v>
      </c>
    </row>
    <row r="11" spans="1:14" x14ac:dyDescent="0.25">
      <c r="A11" s="24">
        <v>0.5</v>
      </c>
      <c r="C11" s="18">
        <f t="shared" si="0"/>
        <v>1.6105100000000001</v>
      </c>
      <c r="D11" s="14">
        <f>$B$2*C11</f>
        <v>0.16105100000000003</v>
      </c>
    </row>
    <row r="12" spans="1:14" x14ac:dyDescent="0.25">
      <c r="A12" s="24">
        <v>0.6</v>
      </c>
      <c r="C12" s="18">
        <f t="shared" si="0"/>
        <v>1.7715610000000002</v>
      </c>
      <c r="D12" s="14">
        <f>$B$2*C12</f>
        <v>0.17715610000000004</v>
      </c>
    </row>
    <row r="13" spans="1:14" x14ac:dyDescent="0.25">
      <c r="A13" s="24">
        <v>0.7</v>
      </c>
      <c r="C13" s="18">
        <f t="shared" si="0"/>
        <v>1.9487171000000001</v>
      </c>
      <c r="D13" s="14">
        <f>$B$2*C13</f>
        <v>0.19487171000000003</v>
      </c>
    </row>
    <row r="14" spans="1:14" x14ac:dyDescent="0.25">
      <c r="A14" s="24">
        <v>0.8</v>
      </c>
      <c r="C14" s="18">
        <f t="shared" si="0"/>
        <v>2.1435888100000002</v>
      </c>
      <c r="D14" s="14">
        <f>$B$2*C14</f>
        <v>0.21435888100000003</v>
      </c>
    </row>
    <row r="15" spans="1:14" x14ac:dyDescent="0.25">
      <c r="A15" s="24">
        <v>0.9</v>
      </c>
      <c r="C15" s="18">
        <f t="shared" si="0"/>
        <v>2.3579476910000001</v>
      </c>
      <c r="D15" s="14">
        <f>$B$2*C15</f>
        <v>0.23579476910000002</v>
      </c>
    </row>
    <row r="16" spans="1:14" x14ac:dyDescent="0.25">
      <c r="A16" s="24">
        <v>1</v>
      </c>
      <c r="C16" s="18">
        <f t="shared" si="0"/>
        <v>2.5937424601000001</v>
      </c>
      <c r="D16" s="14">
        <f>$B$2*C16</f>
        <v>0.25937424601000003</v>
      </c>
    </row>
    <row r="17" spans="1:4" x14ac:dyDescent="0.25">
      <c r="A17" s="24">
        <v>1.1000000000000001</v>
      </c>
      <c r="C17" s="18">
        <f t="shared" si="0"/>
        <v>2.8531167061100002</v>
      </c>
      <c r="D17" s="14">
        <f>$B$2*C17</f>
        <v>0.28531167061100005</v>
      </c>
    </row>
    <row r="18" spans="1:4" x14ac:dyDescent="0.25">
      <c r="A18" s="24">
        <v>1.2</v>
      </c>
      <c r="C18" s="18">
        <f t="shared" si="0"/>
        <v>3.1384283767210004</v>
      </c>
      <c r="D18" s="14">
        <f>$B$2*C18</f>
        <v>0.31384283767210008</v>
      </c>
    </row>
    <row r="19" spans="1:4" x14ac:dyDescent="0.25">
      <c r="A19" s="24">
        <v>1.3</v>
      </c>
      <c r="C19" s="18">
        <f t="shared" si="0"/>
        <v>3.4522712143931003</v>
      </c>
      <c r="D19" s="14">
        <f>$B$2*C19</f>
        <v>0.34522712143931006</v>
      </c>
    </row>
    <row r="20" spans="1:4" x14ac:dyDescent="0.25">
      <c r="A20" s="24">
        <v>1.4</v>
      </c>
      <c r="C20" s="18">
        <f t="shared" si="0"/>
        <v>3.7974983358324104</v>
      </c>
      <c r="D20" s="14">
        <f>$B$2*C20</f>
        <v>0.37974983358324105</v>
      </c>
    </row>
    <row r="21" spans="1:4" x14ac:dyDescent="0.25">
      <c r="A21" s="24">
        <v>1.5</v>
      </c>
      <c r="C21" s="18">
        <f t="shared" si="0"/>
        <v>4.1772481694156518</v>
      </c>
      <c r="D21" s="14">
        <f>$B$2*C21</f>
        <v>0.41772481694156521</v>
      </c>
    </row>
    <row r="22" spans="1:4" x14ac:dyDescent="0.25">
      <c r="A22" s="24">
        <v>1.6</v>
      </c>
      <c r="C22" s="18">
        <f t="shared" si="0"/>
        <v>4.5949729863572166</v>
      </c>
      <c r="D22" s="14">
        <f>$B$2*C22</f>
        <v>0.4594972986357217</v>
      </c>
    </row>
    <row r="23" spans="1:4" x14ac:dyDescent="0.25">
      <c r="A23" s="24">
        <v>1.7</v>
      </c>
      <c r="C23" s="18">
        <f t="shared" si="0"/>
        <v>5.0544702849929379</v>
      </c>
      <c r="D23" s="14">
        <f>$B$2*C23</f>
        <v>0.50544702849929379</v>
      </c>
    </row>
    <row r="24" spans="1:4" x14ac:dyDescent="0.25">
      <c r="A24" s="24">
        <v>1.8</v>
      </c>
      <c r="C24" s="18">
        <f t="shared" si="0"/>
        <v>5.5599173134922317</v>
      </c>
      <c r="D24" s="14">
        <f>$B$2*C24</f>
        <v>0.55599173134922319</v>
      </c>
    </row>
    <row r="25" spans="1:4" x14ac:dyDescent="0.25">
      <c r="A25" s="24">
        <v>1.9</v>
      </c>
      <c r="C25" s="18">
        <f t="shared" si="0"/>
        <v>6.1159090448414553</v>
      </c>
      <c r="D25" s="14">
        <f>$B$2*C25</f>
        <v>0.61159090448414555</v>
      </c>
    </row>
    <row r="26" spans="1:4" x14ac:dyDescent="0.25">
      <c r="A26" s="24">
        <v>2</v>
      </c>
      <c r="C26" s="18">
        <f t="shared" si="0"/>
        <v>6.7274999493256011</v>
      </c>
      <c r="D26" s="14">
        <f>$B$2*C26</f>
        <v>0.67274999493256016</v>
      </c>
    </row>
    <row r="27" spans="1:4" x14ac:dyDescent="0.25">
      <c r="A27" s="24">
        <v>2.1</v>
      </c>
      <c r="C27" s="18">
        <f t="shared" si="0"/>
        <v>7.4002499442581611</v>
      </c>
      <c r="D27" s="14">
        <f>$B$2*C27</f>
        <v>0.74002499442581615</v>
      </c>
    </row>
    <row r="28" spans="1:4" x14ac:dyDescent="0.25">
      <c r="A28" s="24">
        <v>2.2000000000000002</v>
      </c>
      <c r="C28" s="18">
        <f t="shared" si="0"/>
        <v>8.1402749386839766</v>
      </c>
      <c r="D28" s="14">
        <f>$B$2*C28</f>
        <v>0.81402749386839768</v>
      </c>
    </row>
    <row r="29" spans="1:4" x14ac:dyDescent="0.25">
      <c r="A29" s="24">
        <v>2.2999999999999998</v>
      </c>
      <c r="C29" s="18">
        <f t="shared" si="0"/>
        <v>8.9543024325523746</v>
      </c>
      <c r="D29" s="14">
        <f>$B$2*C29</f>
        <v>0.89543024325523746</v>
      </c>
    </row>
    <row r="30" spans="1:4" x14ac:dyDescent="0.25">
      <c r="A30" s="24">
        <v>2.4</v>
      </c>
      <c r="C30" s="18">
        <f t="shared" si="0"/>
        <v>9.849732675807612</v>
      </c>
      <c r="D30" s="14">
        <f>$B$2*C30</f>
        <v>0.9849732675807612</v>
      </c>
    </row>
    <row r="31" spans="1:4" x14ac:dyDescent="0.25">
      <c r="A31" s="24">
        <v>2.5</v>
      </c>
      <c r="C31" s="18">
        <f t="shared" si="0"/>
        <v>10.834705943388373</v>
      </c>
      <c r="D31" s="14">
        <f>$B$2*C31</f>
        <v>1.0834705943388374</v>
      </c>
    </row>
    <row r="32" spans="1:4" x14ac:dyDescent="0.25">
      <c r="A32" s="24">
        <v>2.6</v>
      </c>
      <c r="C32" s="18">
        <f t="shared" si="0"/>
        <v>11.918176537727211</v>
      </c>
      <c r="D32" s="14">
        <f>$B$2*C32</f>
        <v>1.1918176537727212</v>
      </c>
    </row>
    <row r="33" spans="1:4" x14ac:dyDescent="0.25">
      <c r="A33" s="24">
        <v>2.7</v>
      </c>
      <c r="C33" s="18">
        <f t="shared" si="0"/>
        <v>13.109994191499933</v>
      </c>
      <c r="D33" s="14">
        <f>$B$2*C33</f>
        <v>1.3109994191499934</v>
      </c>
    </row>
    <row r="34" spans="1:4" x14ac:dyDescent="0.25">
      <c r="A34" s="24">
        <v>2.8</v>
      </c>
      <c r="C34" s="18">
        <f t="shared" si="0"/>
        <v>14.420993610649926</v>
      </c>
      <c r="D34" s="14">
        <f>$B$2*C34</f>
        <v>1.4420993610649928</v>
      </c>
    </row>
    <row r="35" spans="1:4" x14ac:dyDescent="0.25">
      <c r="A35" s="24">
        <v>2.9</v>
      </c>
      <c r="C35" s="18">
        <f t="shared" si="0"/>
        <v>15.86309297171492</v>
      </c>
      <c r="D35" s="14">
        <f>$B$2*C35</f>
        <v>1.586309297171492</v>
      </c>
    </row>
    <row r="36" spans="1:4" x14ac:dyDescent="0.25">
      <c r="A36" s="25">
        <v>3</v>
      </c>
      <c r="C36" s="20">
        <f t="shared" si="0"/>
        <v>17.449402268886413</v>
      </c>
      <c r="D36" s="15">
        <f>$B$2*C36</f>
        <v>1.7449402268886414</v>
      </c>
    </row>
    <row r="42" spans="1:4" x14ac:dyDescent="0.25">
      <c r="A42" s="1"/>
    </row>
  </sheetData>
  <mergeCells count="1">
    <mergeCell ref="G1:N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"/>
  <sheetViews>
    <sheetView workbookViewId="0">
      <selection activeCell="F1" sqref="F1"/>
    </sheetView>
  </sheetViews>
  <sheetFormatPr defaultRowHeight="15" x14ac:dyDescent="0.25"/>
  <sheetData>
    <row r="1" spans="1:16" ht="15" customHeight="1" x14ac:dyDescent="0.25">
      <c r="I1" s="2" t="s">
        <v>12</v>
      </c>
      <c r="J1" s="3"/>
      <c r="K1" s="3"/>
      <c r="L1" s="3"/>
      <c r="M1" s="3"/>
      <c r="N1" s="3"/>
      <c r="O1" s="3"/>
      <c r="P1" s="4"/>
    </row>
    <row r="2" spans="1:16" x14ac:dyDescent="0.25">
      <c r="A2" s="12" t="s">
        <v>3</v>
      </c>
      <c r="B2" s="11">
        <v>0.1</v>
      </c>
      <c r="I2" s="5"/>
      <c r="J2" s="6"/>
      <c r="K2" s="6"/>
      <c r="L2" s="6"/>
      <c r="M2" s="6"/>
      <c r="N2" s="6"/>
      <c r="O2" s="6"/>
      <c r="P2" s="7"/>
    </row>
    <row r="3" spans="1:16" x14ac:dyDescent="0.25">
      <c r="I3" s="5"/>
      <c r="J3" s="6"/>
      <c r="K3" s="6"/>
      <c r="L3" s="6"/>
      <c r="M3" s="6"/>
      <c r="N3" s="6"/>
      <c r="O3" s="6"/>
      <c r="P3" s="7"/>
    </row>
    <row r="4" spans="1:16" x14ac:dyDescent="0.25">
      <c r="I4" s="8"/>
      <c r="J4" s="9"/>
      <c r="K4" s="9"/>
      <c r="L4" s="9"/>
      <c r="M4" s="9"/>
      <c r="N4" s="9"/>
      <c r="O4" s="9"/>
      <c r="P4" s="10"/>
    </row>
    <row r="5" spans="1:16" x14ac:dyDescent="0.25">
      <c r="A5" s="22" t="s">
        <v>0</v>
      </c>
      <c r="B5" s="1"/>
      <c r="C5" s="23" t="s">
        <v>1</v>
      </c>
      <c r="D5" s="22" t="s">
        <v>4</v>
      </c>
      <c r="E5" s="22" t="s">
        <v>5</v>
      </c>
      <c r="F5" s="22" t="s">
        <v>6</v>
      </c>
      <c r="G5" s="22" t="s">
        <v>7</v>
      </c>
    </row>
    <row r="6" spans="1:16" x14ac:dyDescent="0.25">
      <c r="A6" s="28">
        <v>0</v>
      </c>
      <c r="C6" s="29">
        <v>1</v>
      </c>
      <c r="D6" s="16">
        <f>$B$2*C6</f>
        <v>0.1</v>
      </c>
      <c r="E6" s="13">
        <f>$B$2*(C6+0.5*D6)</f>
        <v>0.10500000000000001</v>
      </c>
      <c r="F6" s="17">
        <f>$B$2*(C6+0.5*E6)</f>
        <v>0.10525000000000001</v>
      </c>
      <c r="G6" s="17">
        <f>$B$2*(C6+F6)</f>
        <v>0.11052500000000001</v>
      </c>
    </row>
    <row r="7" spans="1:16" x14ac:dyDescent="0.25">
      <c r="A7" s="24">
        <v>0.1</v>
      </c>
      <c r="C7" s="18">
        <f>C6+1/6*(D6+2*E6+2*F6+G6)</f>
        <v>1.1051708333333334</v>
      </c>
      <c r="D7" s="18">
        <f>$B$2*C7</f>
        <v>0.11051708333333335</v>
      </c>
      <c r="E7" s="14">
        <f>$B$2*(C7+0.5*D7)</f>
        <v>0.11604293750000001</v>
      </c>
      <c r="F7" s="19">
        <f>$B$2*(C7+0.5*E7)</f>
        <v>0.11631923020833335</v>
      </c>
      <c r="G7" s="19">
        <f>$B$2*(C7+F7)</f>
        <v>0.12214900635416669</v>
      </c>
    </row>
    <row r="8" spans="1:16" x14ac:dyDescent="0.25">
      <c r="A8" s="24">
        <v>0.2</v>
      </c>
      <c r="C8" s="18">
        <f t="shared" ref="C8:C36" si="0">C7+1/6*(D7+2*E7+2*F7+G7)</f>
        <v>1.2214025708506946</v>
      </c>
      <c r="D8" s="18">
        <f>$B$2*C8</f>
        <v>0.12214025708506947</v>
      </c>
      <c r="E8" s="14">
        <f>$B$2*(C8+0.5*D8)</f>
        <v>0.12824726993932295</v>
      </c>
      <c r="F8" s="19">
        <f>$B$2*(C8+0.5*E8)</f>
        <v>0.12855262058203562</v>
      </c>
      <c r="G8" s="19">
        <f>$B$2*(C8+F8)</f>
        <v>0.13499551914327301</v>
      </c>
    </row>
    <row r="9" spans="1:16" x14ac:dyDescent="0.25">
      <c r="A9" s="24">
        <v>0.3</v>
      </c>
      <c r="C9" s="18">
        <f t="shared" si="0"/>
        <v>1.3498584970625378</v>
      </c>
      <c r="D9" s="18">
        <f>$B$2*C9</f>
        <v>0.1349858497062538</v>
      </c>
      <c r="E9" s="14">
        <f>$B$2*(C9+0.5*D9)</f>
        <v>0.14173514219156647</v>
      </c>
      <c r="F9" s="19">
        <f>$B$2*(C9+0.5*E9)</f>
        <v>0.14207260681583209</v>
      </c>
      <c r="G9" s="19">
        <f>$B$2*(C9+F9)</f>
        <v>0.14919311038783697</v>
      </c>
    </row>
    <row r="10" spans="1:16" x14ac:dyDescent="0.25">
      <c r="A10" s="24">
        <v>0.4</v>
      </c>
      <c r="C10" s="18">
        <f t="shared" si="0"/>
        <v>1.4918242400806858</v>
      </c>
      <c r="D10" s="18">
        <f>$B$2*C10</f>
        <v>0.14918242400806858</v>
      </c>
      <c r="E10" s="14">
        <f>$B$2*(C10+0.5*D10)</f>
        <v>0.15664154520847201</v>
      </c>
      <c r="F10" s="19">
        <f>$B$2*(C10+0.5*E10)</f>
        <v>0.1570145012684922</v>
      </c>
      <c r="G10" s="19">
        <f>$B$2*(C10+F10)</f>
        <v>0.16488387413491781</v>
      </c>
    </row>
    <row r="11" spans="1:16" x14ac:dyDescent="0.25">
      <c r="A11" s="24">
        <v>0.5</v>
      </c>
      <c r="C11" s="18">
        <f t="shared" si="0"/>
        <v>1.6487206385968383</v>
      </c>
      <c r="D11" s="18">
        <f>$B$2*C11</f>
        <v>0.16487206385968384</v>
      </c>
      <c r="E11" s="14">
        <f>$B$2*(C11+0.5*D11)</f>
        <v>0.17311566705266801</v>
      </c>
      <c r="F11" s="19">
        <f>$B$2*(C11+0.5*E11)</f>
        <v>0.17352784721231723</v>
      </c>
      <c r="G11" s="19">
        <f>$B$2*(C11+F11)</f>
        <v>0.18222484858091556</v>
      </c>
    </row>
    <row r="12" spans="1:16" x14ac:dyDescent="0.25">
      <c r="A12" s="24">
        <v>0.6</v>
      </c>
      <c r="C12" s="18">
        <f t="shared" si="0"/>
        <v>1.8221179620919332</v>
      </c>
      <c r="D12" s="18">
        <f>$B$2*C12</f>
        <v>0.18221179620919334</v>
      </c>
      <c r="E12" s="14">
        <f>$B$2*(C12+0.5*D12)</f>
        <v>0.19132238601965301</v>
      </c>
      <c r="F12" s="19">
        <f>$B$2*(C12+0.5*E12)</f>
        <v>0.19177791551017598</v>
      </c>
      <c r="G12" s="19">
        <f>$B$2*(C12+F12)</f>
        <v>0.2013895877602109</v>
      </c>
    </row>
    <row r="13" spans="1:16" x14ac:dyDescent="0.25">
      <c r="A13" s="24">
        <v>0.7</v>
      </c>
      <c r="C13" s="18">
        <f t="shared" si="0"/>
        <v>2.0137516265967768</v>
      </c>
      <c r="D13" s="18">
        <f>$B$2*C13</f>
        <v>0.2013751626596777</v>
      </c>
      <c r="E13" s="14">
        <f>$B$2*(C13+0.5*D13)</f>
        <v>0.21144392079266155</v>
      </c>
      <c r="F13" s="19">
        <f>$B$2*(C13+0.5*E13)</f>
        <v>0.21194735869931078</v>
      </c>
      <c r="G13" s="19">
        <f>$B$2*(C13+F13)</f>
        <v>0.22256989852960873</v>
      </c>
    </row>
    <row r="14" spans="1:16" x14ac:dyDescent="0.25">
      <c r="A14" s="24">
        <v>0.8</v>
      </c>
      <c r="C14" s="18">
        <f t="shared" si="0"/>
        <v>2.2255395632923154</v>
      </c>
      <c r="D14" s="18">
        <f>$B$2*C14</f>
        <v>0.22255395632923156</v>
      </c>
      <c r="E14" s="14">
        <f>$B$2*(C14+0.5*D14)</f>
        <v>0.23368165414569311</v>
      </c>
      <c r="F14" s="19">
        <f>$B$2*(C14+0.5*E14)</f>
        <v>0.23423803903651619</v>
      </c>
      <c r="G14" s="19">
        <f>$B$2*(C14+F14)</f>
        <v>0.24597776023288317</v>
      </c>
    </row>
    <row r="15" spans="1:16" x14ac:dyDescent="0.25">
      <c r="A15" s="24">
        <v>0.9</v>
      </c>
      <c r="C15" s="18">
        <f t="shared" si="0"/>
        <v>2.4596014137800708</v>
      </c>
      <c r="D15" s="18">
        <f>$B$2*C15</f>
        <v>0.24596014137800709</v>
      </c>
      <c r="E15" s="14">
        <f>$B$2*(C15+0.5*D15)</f>
        <v>0.25825814844690748</v>
      </c>
      <c r="F15" s="19">
        <f>$B$2*(C15+0.5*E15)</f>
        <v>0.2588730488003525</v>
      </c>
      <c r="G15" s="19">
        <f>$B$2*(C15+F15)</f>
        <v>0.27184744625804236</v>
      </c>
    </row>
    <row r="16" spans="1:16" x14ac:dyDescent="0.25">
      <c r="A16" s="24">
        <v>1</v>
      </c>
      <c r="C16" s="18">
        <f t="shared" si="0"/>
        <v>2.7182797441351658</v>
      </c>
      <c r="D16" s="18">
        <f>$B$2*C16</f>
        <v>0.27182797441351658</v>
      </c>
      <c r="E16" s="14">
        <f>$B$2*(C16+0.5*D16)</f>
        <v>0.28541937313419247</v>
      </c>
      <c r="F16" s="19">
        <f>$B$2*(C16+0.5*E16)</f>
        <v>0.28609894307022621</v>
      </c>
      <c r="G16" s="19">
        <f>$B$2*(C16+F16)</f>
        <v>0.30043786872053924</v>
      </c>
    </row>
    <row r="17" spans="1:7" x14ac:dyDescent="0.25">
      <c r="A17" s="24">
        <v>1.1000000000000001</v>
      </c>
      <c r="C17" s="18">
        <f t="shared" si="0"/>
        <v>3.0041634900589811</v>
      </c>
      <c r="D17" s="18">
        <f>$B$2*C17</f>
        <v>0.30041634900589814</v>
      </c>
      <c r="E17" s="14">
        <f>$B$2*(C17+0.5*D17)</f>
        <v>0.31543716645619302</v>
      </c>
      <c r="F17" s="19">
        <f>$B$2*(C17+0.5*E17)</f>
        <v>0.31618820732870778</v>
      </c>
      <c r="G17" s="19">
        <f>$B$2*(C17+F17)</f>
        <v>0.3320351697387689</v>
      </c>
    </row>
    <row r="18" spans="1:7" x14ac:dyDescent="0.25">
      <c r="A18" s="24">
        <v>1.2</v>
      </c>
      <c r="C18" s="18">
        <f t="shared" si="0"/>
        <v>3.3201138677780593</v>
      </c>
      <c r="D18" s="18">
        <f>$B$2*C18</f>
        <v>0.33201138677780595</v>
      </c>
      <c r="E18" s="14">
        <f>$B$2*(C18+0.5*D18)</f>
        <v>0.34861195611669626</v>
      </c>
      <c r="F18" s="19">
        <f>$B$2*(C18+0.5*E18)</f>
        <v>0.34944198458364073</v>
      </c>
      <c r="G18" s="19">
        <f>$B$2*(C18+F18)</f>
        <v>0.36695558523617006</v>
      </c>
    </row>
    <row r="19" spans="1:7" x14ac:dyDescent="0.25">
      <c r="A19" s="24">
        <v>1.3</v>
      </c>
      <c r="C19" s="18">
        <f t="shared" si="0"/>
        <v>3.6692930100138343</v>
      </c>
      <c r="D19" s="18">
        <f>$B$2*C19</f>
        <v>0.36692930100138343</v>
      </c>
      <c r="E19" s="14">
        <f>$B$2*(C19+0.5*D19)</f>
        <v>0.38527576605145264</v>
      </c>
      <c r="F19" s="19">
        <f>$B$2*(C19+0.5*E19)</f>
        <v>0.38619308930395607</v>
      </c>
      <c r="G19" s="19">
        <f>$B$2*(C19+F19)</f>
        <v>0.4055486099317791</v>
      </c>
    </row>
    <row r="20" spans="1:7" x14ac:dyDescent="0.25">
      <c r="A20" s="24">
        <v>1.4</v>
      </c>
      <c r="C20" s="18">
        <f t="shared" si="0"/>
        <v>4.055195613621164</v>
      </c>
      <c r="D20" s="18">
        <f>$B$2*C20</f>
        <v>0.40551956136211642</v>
      </c>
      <c r="E20" s="14">
        <f>$B$2*(C20+0.5*D20)</f>
        <v>0.42579553943022219</v>
      </c>
      <c r="F20" s="19">
        <f>$B$2*(C20+0.5*E20)</f>
        <v>0.42680933833362755</v>
      </c>
      <c r="G20" s="19">
        <f>$B$2*(C20+F20)</f>
        <v>0.44820049519547916</v>
      </c>
    </row>
    <row r="21" spans="1:7" x14ac:dyDescent="0.25">
      <c r="A21" s="24">
        <v>1.5</v>
      </c>
      <c r="C21" s="18">
        <f t="shared" si="0"/>
        <v>4.4816839156353794</v>
      </c>
      <c r="D21" s="18">
        <f>$B$2*C21</f>
        <v>0.44816839156353794</v>
      </c>
      <c r="E21" s="14">
        <f>$B$2*(C21+0.5*D21)</f>
        <v>0.47057681114171485</v>
      </c>
      <c r="F21" s="19">
        <f>$B$2*(C21+0.5*E21)</f>
        <v>0.4716972321206237</v>
      </c>
      <c r="G21" s="19">
        <f>$B$2*(C21+F21)</f>
        <v>0.49533811477560036</v>
      </c>
    </row>
    <row r="22" spans="1:7" x14ac:dyDescent="0.25">
      <c r="A22" s="24">
        <v>1.6</v>
      </c>
      <c r="C22" s="18">
        <f t="shared" si="0"/>
        <v>4.9530263477793488</v>
      </c>
      <c r="D22" s="18">
        <f>$B$2*C22</f>
        <v>0.4953026347779349</v>
      </c>
      <c r="E22" s="14">
        <f>$B$2*(C22+0.5*D22)</f>
        <v>0.52006776651683173</v>
      </c>
      <c r="F22" s="19">
        <f>$B$2*(C22+0.5*E22)</f>
        <v>0.52130602310377649</v>
      </c>
      <c r="G22" s="19">
        <f>$B$2*(C22+F22)</f>
        <v>0.5474332370883126</v>
      </c>
    </row>
    <row r="23" spans="1:7" x14ac:dyDescent="0.25">
      <c r="A23" s="24">
        <v>1.7</v>
      </c>
      <c r="C23" s="18">
        <f t="shared" si="0"/>
        <v>5.4739402562972597</v>
      </c>
      <c r="D23" s="18">
        <f>$B$2*C23</f>
        <v>0.54739402562972594</v>
      </c>
      <c r="E23" s="14">
        <f>$B$2*(C23+0.5*D23)</f>
        <v>0.57476372691121236</v>
      </c>
      <c r="F23" s="19">
        <f>$B$2*(C23+0.5*E23)</f>
        <v>0.57613221197528663</v>
      </c>
      <c r="G23" s="19">
        <f>$B$2*(C23+F23)</f>
        <v>0.60500724682725471</v>
      </c>
    </row>
    <row r="24" spans="1:7" x14ac:dyDescent="0.25">
      <c r="A24" s="24">
        <v>1.8</v>
      </c>
      <c r="C24" s="18">
        <f t="shared" si="0"/>
        <v>6.0496391146689223</v>
      </c>
      <c r="D24" s="18">
        <f>$B$2*C24</f>
        <v>0.60496391146689232</v>
      </c>
      <c r="E24" s="14">
        <f>$B$2*(C24+0.5*D24)</f>
        <v>0.6352121070402369</v>
      </c>
      <c r="F24" s="19">
        <f>$B$2*(C24+0.5*E24)</f>
        <v>0.63672451681890418</v>
      </c>
      <c r="G24" s="19">
        <f>$B$2*(C24+F24)</f>
        <v>0.66863636314878272</v>
      </c>
    </row>
    <row r="25" spans="1:7" x14ac:dyDescent="0.25">
      <c r="A25" s="24">
        <v>1.9</v>
      </c>
      <c r="C25" s="18">
        <f t="shared" si="0"/>
        <v>6.6858847017245822</v>
      </c>
      <c r="D25" s="18">
        <f>$B$2*C25</f>
        <v>0.66858847017245826</v>
      </c>
      <c r="E25" s="14">
        <f>$B$2*(C25+0.5*D25)</f>
        <v>0.70201789368108125</v>
      </c>
      <c r="F25" s="19">
        <f>$B$2*(C25+0.5*E25)</f>
        <v>0.70368936485651234</v>
      </c>
      <c r="G25" s="19">
        <f>$B$2*(C25+F25)</f>
        <v>0.73895740665810949</v>
      </c>
    </row>
    <row r="26" spans="1:7" x14ac:dyDescent="0.25">
      <c r="A26" s="24">
        <v>2</v>
      </c>
      <c r="C26" s="18">
        <f t="shared" si="0"/>
        <v>7.3890447673755411</v>
      </c>
      <c r="D26" s="18">
        <f>$B$2*C26</f>
        <v>0.73890447673755411</v>
      </c>
      <c r="E26" s="14">
        <f>$B$2*(C26+0.5*D26)</f>
        <v>0.77584970057443181</v>
      </c>
      <c r="F26" s="19">
        <f>$B$2*(C26+0.5*E26)</f>
        <v>0.77769696176627567</v>
      </c>
      <c r="G26" s="19">
        <f>$B$2*(C26+F26)</f>
        <v>0.81667417291418176</v>
      </c>
    </row>
    <row r="27" spans="1:7" x14ac:dyDescent="0.25">
      <c r="A27" s="24">
        <v>2.1</v>
      </c>
      <c r="C27" s="18">
        <f t="shared" si="0"/>
        <v>8.1661567630977334</v>
      </c>
      <c r="D27" s="18">
        <f>$B$2*C27</f>
        <v>0.81661567630977339</v>
      </c>
      <c r="E27" s="14">
        <f>$B$2*(C27+0.5*D27)</f>
        <v>0.85744646012526204</v>
      </c>
      <c r="F27" s="19">
        <f>$B$2*(C27+0.5*E27)</f>
        <v>0.85948799931603659</v>
      </c>
      <c r="G27" s="19">
        <f>$B$2*(C27+F27)</f>
        <v>0.90256447624137692</v>
      </c>
    </row>
    <row r="28" spans="1:7" x14ac:dyDescent="0.25">
      <c r="A28" s="24">
        <v>2.2000000000000002</v>
      </c>
      <c r="C28" s="18">
        <f t="shared" si="0"/>
        <v>9.0249982750033588</v>
      </c>
      <c r="D28" s="18">
        <f>$B$2*C28</f>
        <v>0.90249982750033597</v>
      </c>
      <c r="E28" s="14">
        <f>$B$2*(C28+0.5*D28)</f>
        <v>0.94762481887535266</v>
      </c>
      <c r="F28" s="19">
        <f>$B$2*(C28+0.5*E28)</f>
        <v>0.94988106844410369</v>
      </c>
      <c r="G28" s="19">
        <f>$B$2*(C28+F28)</f>
        <v>0.99748793434474625</v>
      </c>
    </row>
    <row r="29" spans="1:7" x14ac:dyDescent="0.25">
      <c r="A29" s="24">
        <v>2.2999999999999998</v>
      </c>
      <c r="C29" s="18">
        <f t="shared" si="0"/>
        <v>9.9741648644173573</v>
      </c>
      <c r="D29" s="18">
        <f>$B$2*C29</f>
        <v>0.99741648644173575</v>
      </c>
      <c r="E29" s="14">
        <f>$B$2*(C29+0.5*D29)</f>
        <v>1.0472873107638225</v>
      </c>
      <c r="F29" s="19">
        <f>$B$2*(C29+0.5*E29)</f>
        <v>1.0497808519799268</v>
      </c>
      <c r="G29" s="19">
        <f>$B$2*(C29+F29)</f>
        <v>1.1023945716397285</v>
      </c>
    </row>
    <row r="30" spans="1:7" x14ac:dyDescent="0.25">
      <c r="A30" s="24">
        <v>2.4</v>
      </c>
      <c r="C30" s="18">
        <f t="shared" si="0"/>
        <v>11.023156095012185</v>
      </c>
      <c r="D30" s="18">
        <f>$B$2*C30</f>
        <v>1.1023156095012185</v>
      </c>
      <c r="E30" s="14">
        <f>$B$2*(C30+0.5*D30)</f>
        <v>1.1574313899762794</v>
      </c>
      <c r="F30" s="19">
        <f>$B$2*(C30+0.5*E30)</f>
        <v>1.1601871790000324</v>
      </c>
      <c r="G30" s="19">
        <f>$B$2*(C30+F30)</f>
        <v>1.2183343274012219</v>
      </c>
    </row>
    <row r="31" spans="1:7" x14ac:dyDescent="0.25">
      <c r="A31" s="24">
        <v>2.5</v>
      </c>
      <c r="C31" s="18">
        <f t="shared" si="0"/>
        <v>12.182470607488028</v>
      </c>
      <c r="D31" s="18">
        <f>$B$2*C31</f>
        <v>1.218247060748803</v>
      </c>
      <c r="E31" s="14">
        <f>$B$2*(C31+0.5*D31)</f>
        <v>1.279159413786243</v>
      </c>
      <c r="F31" s="19">
        <f>$B$2*(C31+0.5*E31)</f>
        <v>1.282205031438115</v>
      </c>
      <c r="G31" s="19">
        <f>$B$2*(C31+F31)</f>
        <v>1.3464675638926145</v>
      </c>
    </row>
    <row r="32" spans="1:7" x14ac:dyDescent="0.25">
      <c r="A32" s="24">
        <v>2.6</v>
      </c>
      <c r="C32" s="18">
        <f t="shared" si="0"/>
        <v>13.463711193336383</v>
      </c>
      <c r="D32" s="18">
        <f>$B$2*C32</f>
        <v>1.3463711193336385</v>
      </c>
      <c r="E32" s="14">
        <f>$B$2*(C32+0.5*D32)</f>
        <v>1.4136896753003203</v>
      </c>
      <c r="F32" s="19">
        <f>$B$2*(C32+0.5*E32)</f>
        <v>1.4170556030986543</v>
      </c>
      <c r="G32" s="19">
        <f>$B$2*(C32+F32)</f>
        <v>1.4880766796435039</v>
      </c>
    </row>
    <row r="33" spans="1:7" x14ac:dyDescent="0.25">
      <c r="A33" s="24">
        <v>2.7</v>
      </c>
      <c r="C33" s="18">
        <f t="shared" si="0"/>
        <v>14.879700919298898</v>
      </c>
      <c r="D33" s="18">
        <f>$B$2*C33</f>
        <v>1.4879700919298899</v>
      </c>
      <c r="E33" s="14">
        <f>$B$2*(C33+0.5*D33)</f>
        <v>1.5623685965263843</v>
      </c>
      <c r="F33" s="19">
        <f>$B$2*(C33+0.5*E33)</f>
        <v>1.5660885217562091</v>
      </c>
      <c r="G33" s="19">
        <f>$B$2*(C33+F33)</f>
        <v>1.644578944105511</v>
      </c>
    </row>
    <row r="34" spans="1:7" x14ac:dyDescent="0.25">
      <c r="A34" s="24">
        <v>2.8</v>
      </c>
      <c r="C34" s="18">
        <f t="shared" si="0"/>
        <v>16.444611464732329</v>
      </c>
      <c r="D34" s="18">
        <f>$B$2*C34</f>
        <v>1.644461146473233</v>
      </c>
      <c r="E34" s="14">
        <f>$B$2*(C34+0.5*D34)</f>
        <v>1.7266842037968946</v>
      </c>
      <c r="F34" s="19">
        <f>$B$2*(C34+0.5*E34)</f>
        <v>1.7307953566630776</v>
      </c>
      <c r="G34" s="19">
        <f>$B$2*(C34+F34)</f>
        <v>1.8175406821395406</v>
      </c>
    </row>
    <row r="35" spans="1:7" x14ac:dyDescent="0.25">
      <c r="A35" s="24">
        <v>2.9</v>
      </c>
      <c r="C35" s="18">
        <f t="shared" si="0"/>
        <v>18.174104956321116</v>
      </c>
      <c r="D35" s="18">
        <f>$B$2*C35</f>
        <v>1.8174104956321118</v>
      </c>
      <c r="E35" s="14">
        <f>$B$2*(C35+0.5*D35)</f>
        <v>1.9082810204137173</v>
      </c>
      <c r="F35" s="19">
        <f>$B$2*(C35+0.5*E35)</f>
        <v>1.9128245466527976</v>
      </c>
      <c r="G35" s="19">
        <f>$B$2*(C35+F35)</f>
        <v>2.0086929502973914</v>
      </c>
    </row>
    <row r="36" spans="1:7" x14ac:dyDescent="0.25">
      <c r="A36" s="25">
        <v>3</v>
      </c>
      <c r="C36" s="20">
        <f t="shared" si="0"/>
        <v>20.085490719664872</v>
      </c>
      <c r="D36" s="20">
        <f>$B$2*C36</f>
        <v>2.0085490719664874</v>
      </c>
      <c r="E36" s="15">
        <f>$B$2*(C36+0.5*D36)</f>
        <v>2.1089765255648114</v>
      </c>
      <c r="F36" s="21">
        <f>$B$2*(C36+0.5*E36)</f>
        <v>2.1139978982447278</v>
      </c>
      <c r="G36" s="21">
        <f>$B$2*(C36+F36)</f>
        <v>2.2199488617909604</v>
      </c>
    </row>
  </sheetData>
  <mergeCells count="1">
    <mergeCell ref="I1:P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workbookViewId="0">
      <selection activeCell="F6" sqref="F6"/>
    </sheetView>
  </sheetViews>
  <sheetFormatPr defaultRowHeight="15" x14ac:dyDescent="0.25"/>
  <sheetData>
    <row r="1" spans="1:10" ht="15" customHeight="1" x14ac:dyDescent="0.25">
      <c r="A1" s="2" t="s">
        <v>11</v>
      </c>
      <c r="B1" s="3"/>
      <c r="C1" s="3"/>
      <c r="D1" s="3"/>
      <c r="E1" s="3"/>
      <c r="F1" s="3"/>
      <c r="G1" s="3"/>
      <c r="H1" s="4"/>
    </row>
    <row r="2" spans="1:10" x14ac:dyDescent="0.25">
      <c r="A2" s="5"/>
      <c r="B2" s="6"/>
      <c r="C2" s="6"/>
      <c r="D2" s="6"/>
      <c r="E2" s="6"/>
      <c r="F2" s="6"/>
      <c r="G2" s="6"/>
      <c r="H2" s="7"/>
    </row>
    <row r="3" spans="1:10" x14ac:dyDescent="0.25">
      <c r="A3" s="5"/>
      <c r="B3" s="6"/>
      <c r="C3" s="6"/>
      <c r="D3" s="6"/>
      <c r="E3" s="6"/>
      <c r="F3" s="6"/>
      <c r="G3" s="6"/>
      <c r="H3" s="7"/>
    </row>
    <row r="4" spans="1:10" x14ac:dyDescent="0.25">
      <c r="A4" s="8"/>
      <c r="B4" s="9"/>
      <c r="C4" s="9"/>
      <c r="D4" s="9"/>
      <c r="E4" s="9"/>
      <c r="F4" s="9"/>
      <c r="G4" s="9"/>
      <c r="H4" s="10"/>
    </row>
    <row r="7" spans="1:10" x14ac:dyDescent="0.25">
      <c r="A7" s="12" t="s">
        <v>3</v>
      </c>
      <c r="B7" s="11">
        <v>0.1</v>
      </c>
    </row>
    <row r="9" spans="1:10" x14ac:dyDescent="0.25">
      <c r="C9" s="30" t="s">
        <v>8</v>
      </c>
      <c r="D9" s="31"/>
      <c r="E9" t="s">
        <v>9</v>
      </c>
      <c r="F9" s="30" t="s">
        <v>10</v>
      </c>
      <c r="G9" s="32"/>
      <c r="H9" s="32"/>
      <c r="I9" s="32"/>
      <c r="J9" s="31"/>
    </row>
    <row r="10" spans="1:10" x14ac:dyDescent="0.25">
      <c r="A10" s="22" t="s">
        <v>0</v>
      </c>
      <c r="B10" s="1"/>
      <c r="C10" s="23" t="s">
        <v>1</v>
      </c>
      <c r="D10" s="22" t="s">
        <v>2</v>
      </c>
      <c r="F10" s="23" t="s">
        <v>1</v>
      </c>
      <c r="G10" s="33" t="s">
        <v>4</v>
      </c>
      <c r="H10" s="33" t="s">
        <v>5</v>
      </c>
      <c r="I10" s="33" t="s">
        <v>6</v>
      </c>
      <c r="J10" s="33" t="s">
        <v>7</v>
      </c>
    </row>
    <row r="11" spans="1:10" x14ac:dyDescent="0.25">
      <c r="A11" s="26">
        <v>0</v>
      </c>
      <c r="C11" s="34">
        <v>1</v>
      </c>
      <c r="D11" s="17">
        <f>$B$7*COS(A11*C11)</f>
        <v>0.1</v>
      </c>
      <c r="F11" s="37">
        <v>1</v>
      </c>
      <c r="G11" s="16">
        <f>$B$7*COS(A11*F11)</f>
        <v>0.1</v>
      </c>
      <c r="H11" s="13">
        <f>$B$7*COS((A11+0.5*$B$7)*(F11+0.5*G11))</f>
        <v>9.9862219150900544E-2</v>
      </c>
      <c r="I11" s="17">
        <f>$B$7*COS((A11+0.5*$B$7)*(F11+0.5*H11))</f>
        <v>9.9862237225738504E-2</v>
      </c>
      <c r="J11" s="17">
        <f>$B$7*COS((A11+$B$7)*(F11+I11))</f>
        <v>9.9395761019870521E-2</v>
      </c>
    </row>
    <row r="12" spans="1:10" x14ac:dyDescent="0.25">
      <c r="A12" s="24">
        <v>0.1</v>
      </c>
      <c r="C12" s="35">
        <f>C11+D11</f>
        <v>1.1000000000000001</v>
      </c>
      <c r="D12" s="19">
        <f t="shared" ref="D12:D31" si="0">$B$7*COS(A12*C12)</f>
        <v>9.9395609795669693E-2</v>
      </c>
      <c r="F12" s="38">
        <f>F11+1/6*(G11+2*H11+2*I11+J11)</f>
        <v>1.099807445628858</v>
      </c>
      <c r="G12" s="18">
        <f t="shared" ref="G12:G31" si="1">$B$7*COS(A12*F12)</f>
        <v>9.939582116015995E-2</v>
      </c>
      <c r="H12" s="14">
        <f t="shared" ref="H12:H31" si="2">$B$7*COS((A12+0.5*$B$7)*(F12+0.5*G12))</f>
        <v>9.8517146434283442E-2</v>
      </c>
      <c r="I12" s="19">
        <f t="shared" ref="I12:I31" si="3">$B$7*COS((A12+0.5*$B$7)*(F12+0.5*H12))</f>
        <v>9.851827689471522E-2</v>
      </c>
      <c r="J12" s="19">
        <f t="shared" ref="J12:J31" si="4">$B$7*COS((A12+$B$7)*(F12+I12))</f>
        <v>9.7141751642405488E-2</v>
      </c>
    </row>
    <row r="13" spans="1:10" x14ac:dyDescent="0.25">
      <c r="A13" s="24">
        <v>0.2</v>
      </c>
      <c r="C13" s="35">
        <f t="shared" ref="C13:C31" si="5">C12+D12</f>
        <v>1.1993956097956697</v>
      </c>
      <c r="D13" s="19">
        <f t="shared" si="0"/>
        <v>9.7136670078339815E-2</v>
      </c>
      <c r="F13" s="38">
        <f t="shared" ref="F13:F31" si="6">F12+1/6*(G12+2*H12+2*I12+J12)</f>
        <v>1.1982421822056184</v>
      </c>
      <c r="G13" s="18">
        <f t="shared" si="1"/>
        <v>9.7142148240441109E-2</v>
      </c>
      <c r="H13" s="14">
        <f t="shared" si="2"/>
        <v>9.5181257797355132E-2</v>
      </c>
      <c r="I13" s="19">
        <f t="shared" si="3"/>
        <v>9.5188772019322868E-2</v>
      </c>
      <c r="J13" s="19">
        <f t="shared" si="4"/>
        <v>9.2565650586305601E-2</v>
      </c>
    </row>
    <row r="14" spans="1:10" x14ac:dyDescent="0.25">
      <c r="A14" s="24">
        <v>0.3</v>
      </c>
      <c r="C14" s="35">
        <f t="shared" si="5"/>
        <v>1.2965322798740095</v>
      </c>
      <c r="D14" s="19">
        <f t="shared" si="0"/>
        <v>9.2530407539678949E-2</v>
      </c>
      <c r="F14" s="38">
        <f t="shared" si="6"/>
        <v>1.2933168252823022</v>
      </c>
      <c r="G14" s="18">
        <f t="shared" si="1"/>
        <v>9.2566946003788717E-2</v>
      </c>
      <c r="H14" s="14">
        <f t="shared" si="2"/>
        <v>8.9208395193287035E-2</v>
      </c>
      <c r="I14" s="19">
        <f t="shared" si="3"/>
        <v>8.9234938261800373E-2</v>
      </c>
      <c r="J14" s="19">
        <f t="shared" si="4"/>
        <v>8.5094175082070733E-2</v>
      </c>
    </row>
    <row r="15" spans="1:10" x14ac:dyDescent="0.25">
      <c r="A15" s="24">
        <v>0.4</v>
      </c>
      <c r="C15" s="35">
        <f t="shared" si="5"/>
        <v>1.3890626874136884</v>
      </c>
      <c r="D15" s="19">
        <f t="shared" si="0"/>
        <v>8.4957089519010112E-2</v>
      </c>
      <c r="F15" s="38">
        <f t="shared" si="6"/>
        <v>1.3824081232816412</v>
      </c>
      <c r="G15" s="18">
        <f t="shared" si="1"/>
        <v>8.5097192881360861E-2</v>
      </c>
      <c r="H15" s="14">
        <f t="shared" si="2"/>
        <v>8.0136028755886907E-2</v>
      </c>
      <c r="I15" s="19">
        <f t="shared" si="3"/>
        <v>8.0202751593468527E-2</v>
      </c>
      <c r="J15" s="19">
        <f t="shared" si="4"/>
        <v>7.4430321105394368E-2</v>
      </c>
    </row>
    <row r="16" spans="1:10" x14ac:dyDescent="0.25">
      <c r="A16" s="24">
        <v>0.5</v>
      </c>
      <c r="C16" s="35">
        <f t="shared" si="5"/>
        <v>1.4740197769326986</v>
      </c>
      <c r="D16" s="19">
        <f t="shared" si="0"/>
        <v>7.4048145055156542E-2</v>
      </c>
      <c r="F16" s="38">
        <f t="shared" si="6"/>
        <v>1.4624423023958855</v>
      </c>
      <c r="G16" s="18">
        <f t="shared" si="1"/>
        <v>7.4435949828782447E-2</v>
      </c>
      <c r="H16" s="14">
        <f t="shared" si="2"/>
        <v>6.7869420217973084E-2</v>
      </c>
      <c r="I16" s="19">
        <f t="shared" si="3"/>
        <v>6.8001930909379324E-2</v>
      </c>
      <c r="J16" s="19">
        <f t="shared" si="4"/>
        <v>6.0719838934112792E-2</v>
      </c>
    </row>
    <row r="17" spans="1:10" x14ac:dyDescent="0.25">
      <c r="A17" s="24">
        <v>0.6</v>
      </c>
      <c r="C17" s="35">
        <f t="shared" si="5"/>
        <v>1.548067921987855</v>
      </c>
      <c r="D17" s="19">
        <f t="shared" si="0"/>
        <v>5.9876285573579227E-2</v>
      </c>
      <c r="F17" s="38">
        <f t="shared" si="6"/>
        <v>1.5302587175654856</v>
      </c>
      <c r="G17" s="18">
        <f t="shared" si="1"/>
        <v>6.0728682652700185E-2</v>
      </c>
      <c r="H17" s="14">
        <f t="shared" si="2"/>
        <v>5.2812528900405699E-2</v>
      </c>
      <c r="I17" s="19">
        <f t="shared" si="3"/>
        <v>5.3030823174066891E-2</v>
      </c>
      <c r="J17" s="19">
        <f t="shared" si="4"/>
        <v>4.461811641200493E-2</v>
      </c>
    </row>
    <row r="18" spans="1:10" x14ac:dyDescent="0.25">
      <c r="A18" s="24">
        <v>0.7</v>
      </c>
      <c r="C18" s="35">
        <f t="shared" si="5"/>
        <v>1.6079442075614343</v>
      </c>
      <c r="D18" s="19">
        <f t="shared" si="0"/>
        <v>4.3067032622835094E-2</v>
      </c>
      <c r="F18" s="38">
        <f t="shared" si="6"/>
        <v>1.5830976347677606</v>
      </c>
      <c r="G18" s="18">
        <f t="shared" si="1"/>
        <v>4.4630138148278133E-2</v>
      </c>
      <c r="H18" s="14">
        <f t="shared" si="2"/>
        <v>3.5857114043133742E-2</v>
      </c>
      <c r="I18" s="19">
        <f t="shared" si="3"/>
        <v>3.6164030908287882E-2</v>
      </c>
      <c r="J18" s="19">
        <f t="shared" si="4"/>
        <v>2.7191936963420635E-2</v>
      </c>
    </row>
    <row r="19" spans="1:10" x14ac:dyDescent="0.25">
      <c r="A19" s="24">
        <v>0.8</v>
      </c>
      <c r="C19" s="35">
        <f t="shared" si="5"/>
        <v>1.6510112401842694</v>
      </c>
      <c r="D19" s="19">
        <f t="shared" si="0"/>
        <v>2.4739168761729918E-2</v>
      </c>
      <c r="F19" s="38">
        <f t="shared" si="6"/>
        <v>1.619075028936851</v>
      </c>
      <c r="G19" s="18">
        <f t="shared" si="1"/>
        <v>2.7206305002191677E-2</v>
      </c>
      <c r="H19" s="14">
        <f t="shared" si="2"/>
        <v>1.8199983515243549E-2</v>
      </c>
      <c r="I19" s="19">
        <f t="shared" si="3"/>
        <v>1.8576225146390044E-2</v>
      </c>
      <c r="J19" s="19">
        <f t="shared" si="4"/>
        <v>9.6758579249857785E-3</v>
      </c>
    </row>
    <row r="20" spans="1:10" x14ac:dyDescent="0.25">
      <c r="A20" s="24">
        <v>0.9</v>
      </c>
      <c r="C20" s="35">
        <f t="shared" si="5"/>
        <v>1.6757504089459994</v>
      </c>
      <c r="D20" s="19">
        <f t="shared" si="0"/>
        <v>6.2580039958008947E-3</v>
      </c>
      <c r="F20" s="38">
        <f t="shared" si="6"/>
        <v>1.637480792311925</v>
      </c>
      <c r="G20" s="18">
        <f t="shared" si="1"/>
        <v>9.6911273860498023E-3</v>
      </c>
      <c r="H20" s="14">
        <f t="shared" si="2"/>
        <v>1.0586090857946354E-3</v>
      </c>
      <c r="I20" s="19">
        <f t="shared" si="3"/>
        <v>1.4686206799957059E-3</v>
      </c>
      <c r="J20" s="19">
        <f t="shared" si="4"/>
        <v>-6.8100338382758785E-3</v>
      </c>
    </row>
    <row r="21" spans="1:10" x14ac:dyDescent="0.25">
      <c r="A21" s="24">
        <v>1</v>
      </c>
      <c r="C21" s="35">
        <f t="shared" si="5"/>
        <v>1.6820084129418003</v>
      </c>
      <c r="D21" s="19">
        <f t="shared" si="0"/>
        <v>-1.1098298031860169E-2</v>
      </c>
      <c r="F21" s="38">
        <f t="shared" si="6"/>
        <v>1.6388033844918175</v>
      </c>
      <c r="G21" s="18">
        <f t="shared" si="1"/>
        <v>-6.7954648165565838E-3</v>
      </c>
      <c r="H21" s="14">
        <f t="shared" si="2"/>
        <v>-1.4585742192771865E-2</v>
      </c>
      <c r="I21" s="19">
        <f t="shared" si="3"/>
        <v>-1.4181005658292577E-2</v>
      </c>
      <c r="J21" s="19">
        <f t="shared" si="4"/>
        <v>-2.14605879749926E-2</v>
      </c>
    </row>
    <row r="22" spans="1:10" x14ac:dyDescent="0.25">
      <c r="A22" s="24">
        <v>1.1000000000000001</v>
      </c>
      <c r="C22" s="35">
        <f t="shared" si="5"/>
        <v>1.6709101149099401</v>
      </c>
      <c r="D22" s="19">
        <f t="shared" si="0"/>
        <v>-2.6403646540258386E-2</v>
      </c>
      <c r="F22" s="38">
        <f t="shared" si="6"/>
        <v>1.6245051264095378</v>
      </c>
      <c r="G22" s="18">
        <f t="shared" si="1"/>
        <v>-2.1447990538432635E-2</v>
      </c>
      <c r="H22" s="14">
        <f t="shared" si="2"/>
        <v>-2.8120732838607033E-2</v>
      </c>
      <c r="I22" s="19">
        <f t="shared" si="3"/>
        <v>-2.7752326806477531E-2</v>
      </c>
      <c r="J22" s="19">
        <f t="shared" si="4"/>
        <v>-3.3848560226670203E-2</v>
      </c>
    </row>
    <row r="23" spans="1:10" x14ac:dyDescent="0.25">
      <c r="A23" s="24">
        <v>1.2</v>
      </c>
      <c r="C23" s="35">
        <f t="shared" si="5"/>
        <v>1.6445064683696817</v>
      </c>
      <c r="D23" s="19">
        <f t="shared" si="0"/>
        <v>-3.9182230288400927E-2</v>
      </c>
      <c r="F23" s="38">
        <f t="shared" si="6"/>
        <v>1.5966646814003258</v>
      </c>
      <c r="G23" s="18">
        <f t="shared" si="1"/>
        <v>-3.3838610030615411E-2</v>
      </c>
      <c r="H23" s="14">
        <f t="shared" si="2"/>
        <v>-3.9299407849411695E-2</v>
      </c>
      <c r="I23" s="19">
        <f t="shared" si="3"/>
        <v>-3.8985340349571046E-2</v>
      </c>
      <c r="J23" s="19">
        <f t="shared" si="4"/>
        <v>-4.3873171760238361E-2</v>
      </c>
    </row>
    <row r="24" spans="1:10" x14ac:dyDescent="0.25">
      <c r="A24" s="24">
        <v>1.3</v>
      </c>
      <c r="C24" s="35">
        <f t="shared" si="5"/>
        <v>1.6053242380812809</v>
      </c>
      <c r="D24" s="19">
        <f t="shared" si="0"/>
        <v>-4.9351377537049601E-2</v>
      </c>
      <c r="F24" s="38">
        <f t="shared" si="6"/>
        <v>1.5576178017021893</v>
      </c>
      <c r="G24" s="18">
        <f t="shared" si="1"/>
        <v>-4.3865982571468079E-2</v>
      </c>
      <c r="H24" s="14">
        <f t="shared" si="2"/>
        <v>-4.8151121902202228E-2</v>
      </c>
      <c r="I24" s="19">
        <f t="shared" si="3"/>
        <v>-4.789741329440677E-2</v>
      </c>
      <c r="J24" s="19">
        <f t="shared" si="4"/>
        <v>-5.1654601835054187E-2</v>
      </c>
    </row>
    <row r="25" spans="1:10" x14ac:dyDescent="0.25">
      <c r="A25" s="24">
        <v>1.4</v>
      </c>
      <c r="C25" s="35">
        <f t="shared" si="5"/>
        <v>1.5559728605442313</v>
      </c>
      <c r="D25" s="19">
        <f t="shared" si="0"/>
        <v>-5.7087047745840169E-2</v>
      </c>
      <c r="F25" s="38">
        <f t="shared" si="6"/>
        <v>1.5096815259022327</v>
      </c>
      <c r="G25" s="18">
        <f t="shared" si="1"/>
        <v>-5.1649943064445751E-2</v>
      </c>
      <c r="H25" s="14">
        <f t="shared" si="2"/>
        <v>-5.4868931737085083E-2</v>
      </c>
      <c r="I25" s="19">
        <f t="shared" si="3"/>
        <v>-5.467367344388753E-2</v>
      </c>
      <c r="J25" s="19">
        <f t="shared" si="4"/>
        <v>-5.7427268324448527E-2</v>
      </c>
    </row>
    <row r="26" spans="1:10" x14ac:dyDescent="0.25">
      <c r="A26" s="24">
        <v>1.5</v>
      </c>
      <c r="C26" s="35">
        <f t="shared" si="5"/>
        <v>1.4988858127983913</v>
      </c>
      <c r="D26" s="19">
        <f t="shared" si="0"/>
        <v>-6.2687236723062811E-2</v>
      </c>
      <c r="F26" s="38">
        <f t="shared" si="6"/>
        <v>1.4549877889437595</v>
      </c>
      <c r="G26" s="18">
        <f t="shared" si="1"/>
        <v>-5.7424804506618479E-2</v>
      </c>
      <c r="H26" s="14">
        <f t="shared" si="2"/>
        <v>-5.9713971237345259E-2</v>
      </c>
      <c r="I26" s="19">
        <f t="shared" si="3"/>
        <v>-5.9571569831483685E-2</v>
      </c>
      <c r="J26" s="19">
        <f t="shared" si="4"/>
        <v>-6.1459276780618854E-2</v>
      </c>
    </row>
    <row r="27" spans="1:10" x14ac:dyDescent="0.25">
      <c r="A27" s="24">
        <v>1.6</v>
      </c>
      <c r="C27" s="35">
        <f t="shared" si="5"/>
        <v>1.4361985760753284</v>
      </c>
      <c r="D27" s="19">
        <f t="shared" si="0"/>
        <v>-6.647218121888597E-2</v>
      </c>
      <c r="F27" s="38">
        <f t="shared" si="6"/>
        <v>1.3954119283729436</v>
      </c>
      <c r="G27" s="18">
        <f t="shared" si="1"/>
        <v>-6.145873522295401E-2</v>
      </c>
      <c r="H27" s="14">
        <f t="shared" si="2"/>
        <v>-6.2951581572700116E-2</v>
      </c>
      <c r="I27" s="19">
        <f t="shared" si="3"/>
        <v>-6.2855840188892911E-2</v>
      </c>
      <c r="J27" s="19">
        <f t="shared" si="4"/>
        <v>-6.4003899995839539E-2</v>
      </c>
    </row>
    <row r="28" spans="1:10" x14ac:dyDescent="0.25">
      <c r="A28" s="24">
        <v>1.7</v>
      </c>
      <c r="C28" s="35">
        <f t="shared" si="5"/>
        <v>1.3697263948564424</v>
      </c>
      <c r="D28" s="19">
        <f t="shared" si="0"/>
        <v>-6.8728050046263062E-2</v>
      </c>
      <c r="F28" s="38">
        <f t="shared" si="6"/>
        <v>1.332565681915947</v>
      </c>
      <c r="G28" s="18">
        <f t="shared" si="1"/>
        <v>-6.4005153103432494E-2</v>
      </c>
      <c r="H28" s="14">
        <f t="shared" si="2"/>
        <v>-6.4817784447433843E-2</v>
      </c>
      <c r="I28" s="19">
        <f t="shared" si="3"/>
        <v>-6.4763622206832211E-2</v>
      </c>
      <c r="J28" s="19">
        <f t="shared" si="4"/>
        <v>-6.5277922961682333E-2</v>
      </c>
    </row>
    <row r="29" spans="1:10" x14ac:dyDescent="0.25">
      <c r="A29" s="24">
        <v>1.8</v>
      </c>
      <c r="C29" s="35">
        <f t="shared" si="5"/>
        <v>1.3009983448101794</v>
      </c>
      <c r="D29" s="19">
        <f t="shared" si="0"/>
        <v>-6.9685329875824334E-2</v>
      </c>
      <c r="F29" s="38">
        <f t="shared" si="6"/>
        <v>1.2678247003536725</v>
      </c>
      <c r="G29" s="18">
        <f t="shared" si="1"/>
        <v>-6.5281010155795252E-2</v>
      </c>
      <c r="H29" s="14">
        <f t="shared" si="2"/>
        <v>-6.5508448578423306E-2</v>
      </c>
      <c r="I29" s="19">
        <f t="shared" si="3"/>
        <v>-6.5492551708535338E-2</v>
      </c>
      <c r="J29" s="19">
        <f t="shared" si="4"/>
        <v>-6.545859192216516E-2</v>
      </c>
    </row>
    <row r="30" spans="1:10" x14ac:dyDescent="0.25">
      <c r="A30" s="24">
        <v>1.9</v>
      </c>
      <c r="C30" s="35">
        <f t="shared" si="5"/>
        <v>1.231313014934355</v>
      </c>
      <c r="D30" s="19">
        <f t="shared" si="0"/>
        <v>-6.9520021781659322E-2</v>
      </c>
      <c r="F30" s="38">
        <f t="shared" si="6"/>
        <v>1.2023677665783594</v>
      </c>
      <c r="G30" s="18">
        <f t="shared" si="1"/>
        <v>-6.5463707848383415E-2</v>
      </c>
      <c r="H30" s="14">
        <f t="shared" si="2"/>
        <v>-6.5182899551343029E-2</v>
      </c>
      <c r="I30" s="19">
        <f t="shared" si="3"/>
        <v>-6.5203660265338317E-2</v>
      </c>
      <c r="J30" s="19">
        <f t="shared" si="4"/>
        <v>-6.4691499885424816E-2</v>
      </c>
    </row>
    <row r="31" spans="1:10" x14ac:dyDescent="0.25">
      <c r="A31" s="25">
        <v>2</v>
      </c>
      <c r="C31" s="36">
        <f t="shared" si="5"/>
        <v>1.1617929931526956</v>
      </c>
      <c r="D31" s="21">
        <f t="shared" si="0"/>
        <v>-6.836772678647339E-2</v>
      </c>
      <c r="F31" s="39">
        <f t="shared" si="6"/>
        <v>1.1372130453504976</v>
      </c>
      <c r="G31" s="20">
        <f t="shared" si="1"/>
        <v>-6.4698963386753891E-2</v>
      </c>
      <c r="H31" s="15">
        <f t="shared" si="2"/>
        <v>-6.3975079241669799E-2</v>
      </c>
      <c r="I31" s="21">
        <f t="shared" si="3"/>
        <v>-6.4032088999898706E-2</v>
      </c>
      <c r="J31" s="21">
        <f t="shared" si="4"/>
        <v>-6.310326786070812E-2</v>
      </c>
    </row>
  </sheetData>
  <mergeCells count="3">
    <mergeCell ref="A1:H4"/>
    <mergeCell ref="C9:D9"/>
    <mergeCell ref="F9:J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Eulerova metoda</vt:lpstr>
      <vt:lpstr>Runge-Kutta 4 metoda</vt:lpstr>
      <vt:lpstr>Usporedni graf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ERNA</dc:creator>
  <cp:lastModifiedBy>ERNA</cp:lastModifiedBy>
  <dcterms:created xsi:type="dcterms:W3CDTF">2016-12-21T11:39:12Z</dcterms:created>
  <dcterms:modified xsi:type="dcterms:W3CDTF">2016-12-21T14:30:36Z</dcterms:modified>
</cp:coreProperties>
</file>