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Primjer 1" sheetId="1" r:id="rId1"/>
    <sheet name="Primjer 2" sheetId="3" r:id="rId2"/>
  </sheets>
  <calcPr calcId="145621"/>
</workbook>
</file>

<file path=xl/calcChain.xml><?xml version="1.0" encoding="utf-8"?>
<calcChain xmlns="http://schemas.openxmlformats.org/spreadsheetml/2006/main">
  <c r="G10" i="3" l="1"/>
  <c r="J13" i="1"/>
  <c r="K13" i="1"/>
  <c r="L13" i="1"/>
  <c r="M13" i="1"/>
  <c r="M12" i="1"/>
  <c r="L12" i="1"/>
  <c r="K12" i="1"/>
  <c r="Q35" i="1" l="1"/>
  <c r="Q39" i="1"/>
  <c r="Q12" i="1"/>
  <c r="P13" i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Q42" i="1" s="1"/>
  <c r="Q23" i="1" l="1"/>
  <c r="Q19" i="1"/>
  <c r="Q31" i="1"/>
  <c r="Q15" i="1"/>
  <c r="Q27" i="1"/>
  <c r="Q40" i="1"/>
  <c r="Q36" i="1"/>
  <c r="Q32" i="1"/>
  <c r="Q28" i="1"/>
  <c r="Q24" i="1"/>
  <c r="Q20" i="1"/>
  <c r="Q16" i="1"/>
  <c r="Q38" i="1"/>
  <c r="Q34" i="1"/>
  <c r="Q30" i="1"/>
  <c r="Q26" i="1"/>
  <c r="Q22" i="1"/>
  <c r="Q18" i="1"/>
  <c r="Q14" i="1"/>
  <c r="Q41" i="1"/>
  <c r="Q37" i="1"/>
  <c r="Q33" i="1"/>
  <c r="Q29" i="1"/>
  <c r="Q25" i="1"/>
  <c r="Q21" i="1"/>
  <c r="Q17" i="1"/>
  <c r="Q13" i="1"/>
  <c r="J12" i="1"/>
  <c r="H10" i="3" l="1"/>
  <c r="I10" i="3" s="1"/>
  <c r="J10" i="3" s="1"/>
  <c r="D10" i="3"/>
  <c r="C11" i="3" s="1"/>
  <c r="A11" i="3"/>
  <c r="G13" i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D12" i="1"/>
  <c r="C13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D13" i="1" l="1"/>
  <c r="C14" i="1" s="1"/>
  <c r="D14" i="1" s="1"/>
  <c r="F11" i="3"/>
  <c r="A12" i="3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D11" i="3"/>
  <c r="C12" i="3" s="1"/>
  <c r="I13" i="1"/>
  <c r="G11" i="3" l="1"/>
  <c r="D12" i="3"/>
  <c r="C13" i="3" s="1"/>
  <c r="D13" i="3" s="1"/>
  <c r="C14" i="3" s="1"/>
  <c r="C15" i="1"/>
  <c r="D15" i="1" s="1"/>
  <c r="C16" i="1" s="1"/>
  <c r="H11" i="3" l="1"/>
  <c r="I11" i="3" s="1"/>
  <c r="J11" i="3" s="1"/>
  <c r="D14" i="3"/>
  <c r="C15" i="3" s="1"/>
  <c r="D16" i="1"/>
  <c r="C17" i="1" s="1"/>
  <c r="F12" i="3" l="1"/>
  <c r="I14" i="1"/>
  <c r="D15" i="3"/>
  <c r="C16" i="3" s="1"/>
  <c r="D17" i="1"/>
  <c r="C18" i="1" s="1"/>
  <c r="G12" i="3" l="1"/>
  <c r="H12" i="3"/>
  <c r="I12" i="3" s="1"/>
  <c r="J12" i="3" s="1"/>
  <c r="J14" i="1"/>
  <c r="K14" i="1"/>
  <c r="L14" i="1" s="1"/>
  <c r="M14" i="1" s="1"/>
  <c r="D16" i="3"/>
  <c r="C17" i="3" s="1"/>
  <c r="D18" i="1"/>
  <c r="C19" i="1" s="1"/>
  <c r="F13" i="3" l="1"/>
  <c r="I15" i="1"/>
  <c r="D17" i="3"/>
  <c r="C18" i="3" s="1"/>
  <c r="D19" i="1"/>
  <c r="C20" i="1" s="1"/>
  <c r="G13" i="3" l="1"/>
  <c r="H13" i="3"/>
  <c r="I13" i="3" s="1"/>
  <c r="J13" i="3" s="1"/>
  <c r="J15" i="1"/>
  <c r="K15" i="1"/>
  <c r="I16" i="1" s="1"/>
  <c r="L15" i="1"/>
  <c r="M15" i="1" s="1"/>
  <c r="D18" i="3"/>
  <c r="C19" i="3" s="1"/>
  <c r="D20" i="1"/>
  <c r="C21" i="1" s="1"/>
  <c r="F14" i="3" l="1"/>
  <c r="J16" i="1"/>
  <c r="K16" i="1"/>
  <c r="L16" i="1"/>
  <c r="M16" i="1" s="1"/>
  <c r="I17" i="1" s="1"/>
  <c r="D19" i="3"/>
  <c r="C20" i="3" s="1"/>
  <c r="D21" i="1"/>
  <c r="C22" i="1" s="1"/>
  <c r="G14" i="3" l="1"/>
  <c r="H14" i="3"/>
  <c r="I14" i="3" s="1"/>
  <c r="J14" i="3" s="1"/>
  <c r="J17" i="1"/>
  <c r="K17" i="1"/>
  <c r="L17" i="1"/>
  <c r="M17" i="1" s="1"/>
  <c r="D20" i="3"/>
  <c r="C21" i="3" s="1"/>
  <c r="D22" i="1"/>
  <c r="C23" i="1" s="1"/>
  <c r="F15" i="3" l="1"/>
  <c r="D21" i="3"/>
  <c r="C22" i="3" s="1"/>
  <c r="I18" i="1"/>
  <c r="D23" i="1"/>
  <c r="C24" i="1" s="1"/>
  <c r="G15" i="3" l="1"/>
  <c r="H15" i="3" s="1"/>
  <c r="J18" i="1"/>
  <c r="K18" i="1"/>
  <c r="L18" i="1" s="1"/>
  <c r="M18" i="1" s="1"/>
  <c r="D22" i="3"/>
  <c r="C23" i="3" s="1"/>
  <c r="D24" i="1"/>
  <c r="C25" i="1" s="1"/>
  <c r="I15" i="3" l="1"/>
  <c r="J15" i="3" s="1"/>
  <c r="D23" i="3"/>
  <c r="C24" i="3" s="1"/>
  <c r="I19" i="1"/>
  <c r="D25" i="1"/>
  <c r="C26" i="1" s="1"/>
  <c r="F16" i="3" l="1"/>
  <c r="G16" i="3" s="1"/>
  <c r="H16" i="3"/>
  <c r="I16" i="3" s="1"/>
  <c r="J16" i="3" s="1"/>
  <c r="J19" i="1"/>
  <c r="K19" i="1"/>
  <c r="L19" i="1"/>
  <c r="M19" i="1" s="1"/>
  <c r="D24" i="3"/>
  <c r="C25" i="3" s="1"/>
  <c r="D26" i="1"/>
  <c r="C27" i="1" s="1"/>
  <c r="F17" i="3" l="1"/>
  <c r="D25" i="3"/>
  <c r="C26" i="3" s="1"/>
  <c r="I20" i="1"/>
  <c r="D27" i="1"/>
  <c r="C28" i="1" s="1"/>
  <c r="G17" i="3" l="1"/>
  <c r="H17" i="3"/>
  <c r="J20" i="1"/>
  <c r="K20" i="1"/>
  <c r="L20" i="1" s="1"/>
  <c r="M20" i="1" s="1"/>
  <c r="D26" i="3"/>
  <c r="C27" i="3" s="1"/>
  <c r="D28" i="1"/>
  <c r="C29" i="1" s="1"/>
  <c r="I17" i="3" l="1"/>
  <c r="J17" i="3" s="1"/>
  <c r="D27" i="3"/>
  <c r="C28" i="3" s="1"/>
  <c r="I21" i="1"/>
  <c r="D29" i="1"/>
  <c r="C30" i="1" s="1"/>
  <c r="F18" i="3" l="1"/>
  <c r="J21" i="1"/>
  <c r="K21" i="1"/>
  <c r="L21" i="1"/>
  <c r="M21" i="1" s="1"/>
  <c r="D28" i="3"/>
  <c r="C29" i="3" s="1"/>
  <c r="D30" i="1"/>
  <c r="C31" i="1" s="1"/>
  <c r="G18" i="3" l="1"/>
  <c r="H18" i="3"/>
  <c r="I18" i="3" s="1"/>
  <c r="J18" i="3" s="1"/>
  <c r="D29" i="3"/>
  <c r="C30" i="3" s="1"/>
  <c r="D30" i="3" s="1"/>
  <c r="I22" i="1"/>
  <c r="D31" i="1"/>
  <c r="C32" i="1" s="1"/>
  <c r="F19" i="3" l="1"/>
  <c r="J22" i="1"/>
  <c r="K22" i="1"/>
  <c r="L22" i="1" s="1"/>
  <c r="M22" i="1" s="1"/>
  <c r="D32" i="1"/>
  <c r="C33" i="1" s="1"/>
  <c r="G19" i="3" l="1"/>
  <c r="H19" i="3"/>
  <c r="I19" i="3" s="1"/>
  <c r="J19" i="3" s="1"/>
  <c r="I23" i="1"/>
  <c r="D33" i="1"/>
  <c r="C34" i="1" s="1"/>
  <c r="F20" i="3" l="1"/>
  <c r="G20" i="3"/>
  <c r="H20" i="3" s="1"/>
  <c r="I20" i="3" s="1"/>
  <c r="J20" i="3" s="1"/>
  <c r="J23" i="1"/>
  <c r="K23" i="1"/>
  <c r="L23" i="1"/>
  <c r="M23" i="1" s="1"/>
  <c r="D34" i="1"/>
  <c r="C35" i="1" s="1"/>
  <c r="F21" i="3" l="1"/>
  <c r="I24" i="1"/>
  <c r="D35" i="1"/>
  <c r="C36" i="1" s="1"/>
  <c r="G21" i="3" l="1"/>
  <c r="H21" i="3" s="1"/>
  <c r="I21" i="3" s="1"/>
  <c r="J21" i="3" s="1"/>
  <c r="J24" i="1"/>
  <c r="K24" i="1"/>
  <c r="L24" i="1" s="1"/>
  <c r="M24" i="1" s="1"/>
  <c r="D36" i="1"/>
  <c r="C37" i="1" s="1"/>
  <c r="F22" i="3" l="1"/>
  <c r="D37" i="1"/>
  <c r="C38" i="1" s="1"/>
  <c r="G22" i="3" l="1"/>
  <c r="H22" i="3"/>
  <c r="I22" i="3" s="1"/>
  <c r="J22" i="3" s="1"/>
  <c r="I25" i="1"/>
  <c r="D38" i="1"/>
  <c r="C39" i="1" s="1"/>
  <c r="F23" i="3" l="1"/>
  <c r="G23" i="3"/>
  <c r="H23" i="3" s="1"/>
  <c r="J25" i="1"/>
  <c r="K25" i="1"/>
  <c r="L25" i="1" s="1"/>
  <c r="D39" i="1"/>
  <c r="C40" i="1" s="1"/>
  <c r="I23" i="3" l="1"/>
  <c r="J23" i="3" s="1"/>
  <c r="M25" i="1"/>
  <c r="I26" i="1"/>
  <c r="D40" i="1"/>
  <c r="C41" i="1" s="1"/>
  <c r="F24" i="3" l="1"/>
  <c r="G24" i="3" s="1"/>
  <c r="H24" i="3"/>
  <c r="I24" i="3" s="1"/>
  <c r="J24" i="3" s="1"/>
  <c r="J26" i="1"/>
  <c r="K26" i="1"/>
  <c r="L26" i="1"/>
  <c r="M26" i="1" s="1"/>
  <c r="D41" i="1"/>
  <c r="C42" i="1" s="1"/>
  <c r="D42" i="1" s="1"/>
  <c r="F25" i="3" l="1"/>
  <c r="I27" i="1"/>
  <c r="G25" i="3" l="1"/>
  <c r="H25" i="3" s="1"/>
  <c r="I25" i="3" s="1"/>
  <c r="J25" i="3" s="1"/>
  <c r="J27" i="1"/>
  <c r="K27" i="1"/>
  <c r="L27" i="1" s="1"/>
  <c r="F26" i="3" l="1"/>
  <c r="M27" i="1"/>
  <c r="I28" i="1"/>
  <c r="G26" i="3" l="1"/>
  <c r="H26" i="3"/>
  <c r="I26" i="3" s="1"/>
  <c r="J26" i="3" s="1"/>
  <c r="J28" i="1"/>
  <c r="K28" i="1"/>
  <c r="L28" i="1"/>
  <c r="M28" i="1" s="1"/>
  <c r="F27" i="3" l="1"/>
  <c r="G27" i="3"/>
  <c r="H27" i="3" s="1"/>
  <c r="I27" i="3" s="1"/>
  <c r="J27" i="3" s="1"/>
  <c r="I29" i="1"/>
  <c r="F28" i="3" l="1"/>
  <c r="J29" i="1"/>
  <c r="K29" i="1"/>
  <c r="L29" i="1" s="1"/>
  <c r="G28" i="3" l="1"/>
  <c r="H28" i="3"/>
  <c r="I28" i="3" s="1"/>
  <c r="J28" i="3" s="1"/>
  <c r="M29" i="1"/>
  <c r="I30" i="1"/>
  <c r="F29" i="3" l="1"/>
  <c r="G29" i="3"/>
  <c r="H29" i="3" s="1"/>
  <c r="J30" i="1"/>
  <c r="K30" i="1"/>
  <c r="L30" i="1"/>
  <c r="M30" i="1" s="1"/>
  <c r="I29" i="3" l="1"/>
  <c r="J29" i="3" s="1"/>
  <c r="I31" i="1"/>
  <c r="F30" i="3" l="1"/>
  <c r="J31" i="1"/>
  <c r="K31" i="1"/>
  <c r="L31" i="1"/>
  <c r="M31" i="1" s="1"/>
  <c r="G30" i="3" l="1"/>
  <c r="H30" i="3"/>
  <c r="I30" i="3" s="1"/>
  <c r="J30" i="3" s="1"/>
  <c r="I32" i="1"/>
  <c r="J32" i="1" l="1"/>
  <c r="K32" i="1"/>
  <c r="I33" i="1" s="1"/>
  <c r="L32" i="1"/>
  <c r="M32" i="1" s="1"/>
  <c r="J33" i="1" l="1"/>
  <c r="K33" i="1"/>
  <c r="I34" i="1" s="1"/>
  <c r="L33" i="1"/>
  <c r="M33" i="1" s="1"/>
  <c r="J34" i="1" l="1"/>
  <c r="K34" i="1"/>
  <c r="I35" i="1" s="1"/>
  <c r="L34" i="1"/>
  <c r="M34" i="1" s="1"/>
  <c r="J35" i="1" l="1"/>
  <c r="K35" i="1"/>
  <c r="I36" i="1" s="1"/>
  <c r="L35" i="1"/>
  <c r="M35" i="1" s="1"/>
  <c r="J36" i="1" l="1"/>
  <c r="K36" i="1"/>
  <c r="I37" i="1" s="1"/>
  <c r="L36" i="1"/>
  <c r="M36" i="1" s="1"/>
  <c r="J37" i="1" l="1"/>
  <c r="K37" i="1"/>
  <c r="I38" i="1" s="1"/>
  <c r="L37" i="1"/>
  <c r="M37" i="1" s="1"/>
  <c r="J38" i="1" l="1"/>
  <c r="K38" i="1"/>
  <c r="I39" i="1" s="1"/>
  <c r="L38" i="1"/>
  <c r="M38" i="1" s="1"/>
  <c r="J39" i="1" l="1"/>
  <c r="K39" i="1"/>
  <c r="I40" i="1" s="1"/>
  <c r="L39" i="1"/>
  <c r="M39" i="1" s="1"/>
  <c r="J40" i="1" l="1"/>
  <c r="K40" i="1"/>
  <c r="I41" i="1" s="1"/>
  <c r="L40" i="1"/>
  <c r="M40" i="1" s="1"/>
  <c r="J41" i="1" l="1"/>
  <c r="K41" i="1"/>
  <c r="I42" i="1" s="1"/>
  <c r="L41" i="1"/>
  <c r="M41" i="1" s="1"/>
  <c r="J42" i="1" l="1"/>
  <c r="K42" i="1"/>
  <c r="L42" i="1"/>
  <c r="M42" i="1" s="1"/>
</calcChain>
</file>

<file path=xl/sharedStrings.xml><?xml version="1.0" encoding="utf-8"?>
<sst xmlns="http://schemas.openxmlformats.org/spreadsheetml/2006/main" count="38" uniqueCount="22">
  <si>
    <t>y' = y + e^x,    y(0) = 2.</t>
  </si>
  <si>
    <t xml:space="preserve">    Zadana je obična diferencijalna jednadžba s početnim uvjetom</t>
  </si>
  <si>
    <t xml:space="preserve">    Koristeći Eulerovu metodu riješite odj na intervalu [3, 5] s korakom 0,1.</t>
  </si>
  <si>
    <t xml:space="preserve">    Koristeći Runge-Kutta 4 metodu riješite odj na intervalu [3, 5] s korakom 0,1.</t>
  </si>
  <si>
    <t xml:space="preserve">    Koristeći Eulerovu metodu riješite odj na intervalu [0, 3] s korakom 0,1.</t>
  </si>
  <si>
    <t xml:space="preserve">    Koristeći Runge-Kutta 4 metodu riješite odj na intervalu [0, 3] s korakom 0,1.</t>
  </si>
  <si>
    <t>h</t>
  </si>
  <si>
    <t>x</t>
  </si>
  <si>
    <t>y</t>
  </si>
  <si>
    <t>k</t>
  </si>
  <si>
    <t>f(x, y) = y + e^x</t>
  </si>
  <si>
    <t>k1</t>
  </si>
  <si>
    <t>k2</t>
  </si>
  <si>
    <t>k3</t>
  </si>
  <si>
    <t>k4</t>
  </si>
  <si>
    <t>Euler</t>
  </si>
  <si>
    <t>Runge-Kutta 4</t>
  </si>
  <si>
    <t>f(x,y) = 2 sin( 3 x ) + y/2</t>
  </si>
  <si>
    <t>stvarno rješenje</t>
  </si>
  <si>
    <t xml:space="preserve">    Usporedite dobivena numerička rješenja s egzaktnim rješenjem</t>
  </si>
  <si>
    <t>y(x) = 2 e^x + x e^x.</t>
  </si>
  <si>
    <t>y' = 2 sin( 3 x ) + y/2,    y(3) =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</si>
</sst>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/>
    <xf numFmtId="0" fontId="0" fillId="0" borderId="9" xfId="0" applyBorder="1"/>
    <xf numFmtId="0" fontId="0" fillId="3" borderId="0" xfId="0" applyFill="1"/>
    <xf numFmtId="0" fontId="1" fillId="3" borderId="0" xfId="0" applyFont="1" applyFill="1"/>
    <xf numFmtId="0" fontId="0" fillId="4" borderId="9" xfId="0" applyFill="1" applyBorder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" xfId="0" applyNumberFormat="1" applyFill="1" applyBorder="1" applyAlignment="1"/>
    <xf numFmtId="0" fontId="0" fillId="2" borderId="2" xfId="0" applyNumberFormat="1" applyFill="1" applyBorder="1" applyAlignment="1"/>
    <xf numFmtId="0" fontId="0" fillId="2" borderId="3" xfId="0" applyNumberFormat="1" applyFill="1" applyBorder="1" applyAlignment="1"/>
    <xf numFmtId="0" fontId="0" fillId="2" borderId="6" xfId="0" applyNumberFormat="1" applyFill="1" applyBorder="1" applyAlignment="1"/>
    <xf numFmtId="0" fontId="0" fillId="2" borderId="7" xfId="0" applyNumberFormat="1" applyFill="1" applyBorder="1" applyAlignment="1"/>
    <xf numFmtId="0" fontId="0" fillId="2" borderId="8" xfId="0" applyNumberFormat="1" applyFill="1" applyBorder="1" applyAlignmen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NumberFormat="1" applyFill="1" applyBorder="1" applyAlignment="1"/>
    <xf numFmtId="0" fontId="0" fillId="2" borderId="0" xfId="0" applyNumberFormat="1" applyFill="1" applyBorder="1" applyAlignment="1"/>
    <xf numFmtId="0" fontId="0" fillId="2" borderId="5" xfId="0" applyNumberFormat="1" applyFill="1" applyBorder="1" applyAlignment="1"/>
    <xf numFmtId="0" fontId="0" fillId="2" borderId="4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Usporedni graf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Euler</c:v>
          </c:tx>
          <c:xVal>
            <c:numRef>
              <c:f>'Primjer 1'!$A$12:$A$42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'Primjer 1'!$C$12:$C$42</c:f>
              <c:numCache>
                <c:formatCode>General</c:formatCode>
                <c:ptCount val="31"/>
                <c:pt idx="0">
                  <c:v>2</c:v>
                </c:pt>
                <c:pt idx="1">
                  <c:v>2.2999999999999998</c:v>
                </c:pt>
                <c:pt idx="2">
                  <c:v>2.6405170918075647</c:v>
                </c:pt>
                <c:pt idx="3">
                  <c:v>3.0267090768043383</c:v>
                </c:pt>
                <c:pt idx="4">
                  <c:v>3.4643658652423723</c:v>
                </c:pt>
                <c:pt idx="5">
                  <c:v>3.9599849215307366</c:v>
                </c:pt>
                <c:pt idx="6">
                  <c:v>4.5208555407538231</c:v>
                </c:pt>
                <c:pt idx="7">
                  <c:v>5.1551529748682565</c:v>
                </c:pt>
                <c:pt idx="8">
                  <c:v>5.8720435431021301</c:v>
                </c:pt>
                <c:pt idx="9">
                  <c:v>6.6818019902615902</c:v>
                </c:pt>
                <c:pt idx="10">
                  <c:v>7.595942500403444</c:v>
                </c:pt>
                <c:pt idx="11">
                  <c:v>8.6273649332896927</c:v>
                </c:pt>
                <c:pt idx="12">
                  <c:v>9.790518029013306</c:v>
                </c:pt>
                <c:pt idx="13">
                  <c:v>11.10158152418829</c:v>
                </c:pt>
                <c:pt idx="14">
                  <c:v>12.578669343369043</c:v>
                </c:pt>
                <c:pt idx="15">
                  <c:v>14.242056274390414</c:v>
                </c:pt>
                <c:pt idx="16">
                  <c:v>16.114430808863261</c:v>
                </c:pt>
                <c:pt idx="17">
                  <c:v>18.221177132189098</c:v>
                </c:pt>
                <c:pt idx="18">
                  <c:v>20.590689584580726</c:v>
                </c:pt>
                <c:pt idx="19">
                  <c:v>23.254723289480093</c:v>
                </c:pt>
                <c:pt idx="20">
                  <c:v>26.24878506265603</c:v>
                </c:pt>
                <c:pt idx="21">
                  <c:v>29.612569178814699</c:v>
                </c:pt>
                <c:pt idx="22">
                  <c:v>33.390443087952931</c:v>
                </c:pt>
                <c:pt idx="23">
                  <c:v>37.63198874669164</c:v>
                </c:pt>
                <c:pt idx="24">
                  <c:v>42.392605866842274</c:v>
                </c:pt>
                <c:pt idx="25">
                  <c:v>47.734184091590663</c:v>
                </c:pt>
                <c:pt idx="26">
                  <c:v>53.725851896820075</c:v>
                </c:pt>
                <c:pt idx="27">
                  <c:v>60.444810890002252</c:v>
                </c:pt>
                <c:pt idx="28">
                  <c:v>67.97726515148976</c:v>
                </c:pt>
                <c:pt idx="29">
                  <c:v>76.419456343748436</c:v>
                </c:pt>
                <c:pt idx="30">
                  <c:v>85.878816515067584</c:v>
                </c:pt>
              </c:numCache>
            </c:numRef>
          </c:yVal>
          <c:smooth val="1"/>
        </c:ser>
        <c:ser>
          <c:idx val="1"/>
          <c:order val="1"/>
          <c:tx>
            <c:v>Egzaktno</c:v>
          </c:tx>
          <c:xVal>
            <c:numRef>
              <c:f>'Primjer 1'!$A$12:$A$42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'Primjer 1'!$Q$12:$Q$42</c:f>
              <c:numCache>
                <c:formatCode>General</c:formatCode>
                <c:ptCount val="31"/>
                <c:pt idx="0">
                  <c:v>2</c:v>
                </c:pt>
                <c:pt idx="1">
                  <c:v>2.3208589279588603</c:v>
                </c:pt>
                <c:pt idx="2">
                  <c:v>2.6870860679523738</c:v>
                </c:pt>
                <c:pt idx="3">
                  <c:v>3.1046752574248075</c:v>
                </c:pt>
                <c:pt idx="4">
                  <c:v>3.580379274339049</c:v>
                </c:pt>
                <c:pt idx="5">
                  <c:v>4.1218031767503209</c:v>
                </c:pt>
                <c:pt idx="6">
                  <c:v>4.737508881015323</c:v>
                </c:pt>
                <c:pt idx="7">
                  <c:v>5.4371323101702869</c:v>
                </c:pt>
                <c:pt idx="8">
                  <c:v>6.231514599778909</c:v>
                </c:pt>
                <c:pt idx="9">
                  <c:v>7.1328490223551526</c:v>
                </c:pt>
                <c:pt idx="10">
                  <c:v>8.1548454853771339</c:v>
                </c:pt>
                <c:pt idx="11">
                  <c:v>9.3129146742339408</c:v>
                </c:pt>
                <c:pt idx="12">
                  <c:v>10.624374152756952</c:v>
                </c:pt>
                <c:pt idx="13">
                  <c:v>12.108679003143507</c:v>
                </c:pt>
                <c:pt idx="14">
                  <c:v>13.787679887271896</c:v>
                </c:pt>
                <c:pt idx="15">
                  <c:v>15.68591174618323</c:v>
                </c:pt>
                <c:pt idx="16">
                  <c:v>17.830916727822423</c:v>
                </c:pt>
                <c:pt idx="17">
                  <c:v>20.253605349390646</c:v>
                </c:pt>
                <c:pt idx="18">
                  <c:v>22.98866036476921</c:v>
                </c:pt>
                <c:pt idx="19">
                  <c:v>26.074988324889169</c:v>
                </c:pt>
                <c:pt idx="20">
                  <c:v>29.556224395722616</c:v>
                </c:pt>
                <c:pt idx="21">
                  <c:v>33.481296641527393</c:v>
                </c:pt>
                <c:pt idx="22">
                  <c:v>37.905056697623337</c:v>
                </c:pt>
                <c:pt idx="23">
                  <c:v>42.888984555703331</c:v>
                </c:pt>
                <c:pt idx="24">
                  <c:v>48.501976074823091</c:v>
                </c:pt>
                <c:pt idx="25">
                  <c:v>54.821222823165684</c:v>
                </c:pt>
                <c:pt idx="26">
                  <c:v>61.93319496100785</c:v>
                </c:pt>
                <c:pt idx="27">
                  <c:v>69.934739106902413</c:v>
                </c:pt>
                <c:pt idx="28">
                  <c:v>78.934304501265956</c:v>
                </c:pt>
                <c:pt idx="29">
                  <c:v>89.053312310271139</c:v>
                </c:pt>
                <c:pt idx="30">
                  <c:v>100.42768461593849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95584"/>
        <c:axId val="78597120"/>
      </c:scatterChart>
      <c:valAx>
        <c:axId val="7859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597120"/>
        <c:crosses val="autoZero"/>
        <c:crossBetween val="midCat"/>
      </c:valAx>
      <c:valAx>
        <c:axId val="785971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5955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Usporedni graf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Runge-Kutta 4</c:v>
          </c:tx>
          <c:xVal>
            <c:numRef>
              <c:f>'Primjer 1'!$A$12:$A$42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'Primjer 1'!$I$12:$I$42</c:f>
              <c:numCache>
                <c:formatCode>General</c:formatCode>
                <c:ptCount val="31"/>
                <c:pt idx="0">
                  <c:v>2</c:v>
                </c:pt>
                <c:pt idx="1">
                  <c:v>2.3208585979722804</c:v>
                </c:pt>
                <c:pt idx="2">
                  <c:v>2.6870853292037853</c:v>
                </c:pt>
                <c:pt idx="3">
                  <c:v>3.1046740172339966</c:v>
                </c:pt>
                <c:pt idx="4">
                  <c:v>3.5803774239639985</c:v>
                </c:pt>
                <c:pt idx="5">
                  <c:v>4.1218005889193838</c:v>
                </c:pt>
                <c:pt idx="6">
                  <c:v>4.7375054071059299</c:v>
                </c:pt>
                <c:pt idx="7">
                  <c:v>5.4371277769858581</c:v>
                </c:pt>
                <c:pt idx="8">
                  <c:v>6.231508805869284</c:v>
                </c:pt>
                <c:pt idx="9">
                  <c:v>7.1328417338185961</c:v>
                </c:pt>
                <c:pt idx="10">
                  <c:v>8.1548364310738819</c:v>
                </c:pt>
                <c:pt idx="11">
                  <c:v>9.312903540332055</c:v>
                </c:pt>
                <c:pt idx="12">
                  <c:v>10.624360576520875</c:v>
                </c:pt>
                <c:pt idx="13">
                  <c:v>12.108662565864069</c:v>
                </c:pt>
                <c:pt idx="14">
                  <c:v>13.787660106223326</c:v>
                </c:pt>
                <c:pt idx="15">
                  <c:v>15.685888065477888</c:v>
                </c:pt>
                <c:pt idx="16">
                  <c:v>17.83088850801726</c:v>
                </c:pt>
                <c:pt idx="17">
                  <c:v>20.253571855680544</c:v>
                </c:pt>
                <c:pt idx="18">
                  <c:v>22.988620753581074</c:v>
                </c:pt>
                <c:pt idx="19">
                  <c:v>26.074941628666863</c:v>
                </c:pt>
                <c:pt idx="20">
                  <c:v>29.556169505665746</c:v>
                </c:pt>
                <c:pt idx="21">
                  <c:v>33.481232288016713</c:v>
                </c:pt>
                <c:pt idx="22">
                  <c:v>37.904981428031547</c:v>
                </c:pt>
                <c:pt idx="23">
                  <c:v>42.888896709251348</c:v>
                </c:pt>
                <c:pt idx="24">
                  <c:v>48.501873754098987</c:v>
                </c:pt>
                <c:pt idx="25">
                  <c:v>54.821103861874739</c:v>
                </c:pt>
                <c:pt idx="26">
                  <c:v>61.933056887467444</c:v>
                </c:pt>
                <c:pt idx="27">
                  <c:v>69.934579102734205</c:v>
                </c:pt>
                <c:pt idx="28">
                  <c:v>78.934119354668411</c:v>
                </c:pt>
                <c:pt idx="29">
                  <c:v>89.053098363178108</c:v>
                </c:pt>
                <c:pt idx="30">
                  <c:v>100.42743770428183</c:v>
                </c:pt>
              </c:numCache>
            </c:numRef>
          </c:yVal>
          <c:smooth val="1"/>
        </c:ser>
        <c:ser>
          <c:idx val="1"/>
          <c:order val="1"/>
          <c:tx>
            <c:v>Egzaktno</c:v>
          </c:tx>
          <c:xVal>
            <c:numRef>
              <c:f>'Primjer 1'!$A$12:$A$42</c:f>
              <c:numCache>
                <c:formatCode>General</c:formatCod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xVal>
          <c:yVal>
            <c:numRef>
              <c:f>'Primjer 1'!$Q$12:$Q$42</c:f>
              <c:numCache>
                <c:formatCode>General</c:formatCode>
                <c:ptCount val="31"/>
                <c:pt idx="0">
                  <c:v>2</c:v>
                </c:pt>
                <c:pt idx="1">
                  <c:v>2.3208589279588603</c:v>
                </c:pt>
                <c:pt idx="2">
                  <c:v>2.6870860679523738</c:v>
                </c:pt>
                <c:pt idx="3">
                  <c:v>3.1046752574248075</c:v>
                </c:pt>
                <c:pt idx="4">
                  <c:v>3.580379274339049</c:v>
                </c:pt>
                <c:pt idx="5">
                  <c:v>4.1218031767503209</c:v>
                </c:pt>
                <c:pt idx="6">
                  <c:v>4.737508881015323</c:v>
                </c:pt>
                <c:pt idx="7">
                  <c:v>5.4371323101702869</c:v>
                </c:pt>
                <c:pt idx="8">
                  <c:v>6.231514599778909</c:v>
                </c:pt>
                <c:pt idx="9">
                  <c:v>7.1328490223551526</c:v>
                </c:pt>
                <c:pt idx="10">
                  <c:v>8.1548454853771339</c:v>
                </c:pt>
                <c:pt idx="11">
                  <c:v>9.3129146742339408</c:v>
                </c:pt>
                <c:pt idx="12">
                  <c:v>10.624374152756952</c:v>
                </c:pt>
                <c:pt idx="13">
                  <c:v>12.108679003143507</c:v>
                </c:pt>
                <c:pt idx="14">
                  <c:v>13.787679887271896</c:v>
                </c:pt>
                <c:pt idx="15">
                  <c:v>15.68591174618323</c:v>
                </c:pt>
                <c:pt idx="16">
                  <c:v>17.830916727822423</c:v>
                </c:pt>
                <c:pt idx="17">
                  <c:v>20.253605349390646</c:v>
                </c:pt>
                <c:pt idx="18">
                  <c:v>22.98866036476921</c:v>
                </c:pt>
                <c:pt idx="19">
                  <c:v>26.074988324889169</c:v>
                </c:pt>
                <c:pt idx="20">
                  <c:v>29.556224395722616</c:v>
                </c:pt>
                <c:pt idx="21">
                  <c:v>33.481296641527393</c:v>
                </c:pt>
                <c:pt idx="22">
                  <c:v>37.905056697623337</c:v>
                </c:pt>
                <c:pt idx="23">
                  <c:v>42.888984555703331</c:v>
                </c:pt>
                <c:pt idx="24">
                  <c:v>48.501976074823091</c:v>
                </c:pt>
                <c:pt idx="25">
                  <c:v>54.821222823165684</c:v>
                </c:pt>
                <c:pt idx="26">
                  <c:v>61.93319496100785</c:v>
                </c:pt>
                <c:pt idx="27">
                  <c:v>69.934739106902413</c:v>
                </c:pt>
                <c:pt idx="28">
                  <c:v>78.934304501265956</c:v>
                </c:pt>
                <c:pt idx="29">
                  <c:v>89.053312310271139</c:v>
                </c:pt>
                <c:pt idx="30">
                  <c:v>100.42768461593849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51680"/>
        <c:axId val="80027008"/>
      </c:scatterChart>
      <c:valAx>
        <c:axId val="7855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027008"/>
        <c:crosses val="autoZero"/>
        <c:crossBetween val="midCat"/>
      </c:valAx>
      <c:valAx>
        <c:axId val="800270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8551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sz="1800" b="1" i="0" u="none" strike="noStrike" baseline="0"/>
              <a:t>Rješenje ODJ</a:t>
            </a:r>
            <a:endParaRPr lang="hr-HR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Euler</c:v>
          </c:tx>
          <c:xVal>
            <c:numRef>
              <c:f>'Primjer 2'!$A$10:$A$30</c:f>
              <c:numCache>
                <c:formatCode>General</c:formatCode>
                <c:ptCount val="2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</c:numCache>
            </c:numRef>
          </c:xVal>
          <c:yVal>
            <c:numRef>
              <c:f>'Primjer 2'!$C$10:$C$30</c:f>
              <c:numCache>
                <c:formatCode>General</c:formatCode>
                <c:ptCount val="21"/>
                <c:pt idx="0">
                  <c:v>1</c:v>
                </c:pt>
                <c:pt idx="1">
                  <c:v>1.1324236970483512</c:v>
                </c:pt>
                <c:pt idx="2">
                  <c:v>1.2139357666021811</c:v>
                </c:pt>
                <c:pt idx="3">
                  <c:v>1.2397671986876939</c:v>
                </c:pt>
                <c:pt idx="4">
                  <c:v>1.2102483798670143</c:v>
                </c:pt>
                <c:pt idx="5">
                  <c:v>1.1307858613416562</c:v>
                </c:pt>
                <c:pt idx="6">
                  <c:v>1.0113860024144048</c:v>
                </c:pt>
                <c:pt idx="7">
                  <c:v>0.86576805652182676</c:v>
                </c:pt>
                <c:pt idx="8">
                  <c:v>0.71014594170712031</c:v>
                </c:pt>
                <c:pt idx="9">
                  <c:v>0.56178753365954137</c:v>
                </c:pt>
                <c:pt idx="10">
                  <c:v>0.43748019355871226</c:v>
                </c:pt>
                <c:pt idx="11">
                  <c:v>0.3520396196365615</c:v>
                </c:pt>
                <c:pt idx="12">
                  <c:v>0.31699524234522936</c:v>
                </c:pt>
                <c:pt idx="13">
                  <c:v>0.33956961390671853</c:v>
                </c:pt>
                <c:pt idx="14">
                  <c:v>0.42204298242959271</c:v>
                </c:pt>
                <c:pt idx="15">
                  <c:v>0.56155983449251701</c:v>
                </c:pt>
                <c:pt idx="16">
                  <c:v>0.75039471152746662</c:v>
                </c:pt>
                <c:pt idx="17">
                  <c:v>0.97665358099266064</c:v>
                </c:pt>
                <c:pt idx="18">
                  <c:v>1.2253481377918771</c:v>
                </c:pt>
                <c:pt idx="19">
                  <c:v>1.4797470999913267</c:v>
                </c:pt>
                <c:pt idx="20">
                  <c:v>1.7228838212194806</c:v>
                </c:pt>
              </c:numCache>
            </c:numRef>
          </c:yVal>
          <c:smooth val="1"/>
        </c:ser>
        <c:ser>
          <c:idx val="1"/>
          <c:order val="1"/>
          <c:tx>
            <c:v>Runge-Kutta 4</c:v>
          </c:tx>
          <c:xVal>
            <c:numRef>
              <c:f>'Primjer 2'!$A$10:$A$30</c:f>
              <c:numCache>
                <c:formatCode>General</c:formatCode>
                <c:ptCount val="21"/>
                <c:pt idx="0">
                  <c:v>3</c:v>
                </c:pt>
                <c:pt idx="1">
                  <c:v>3.1</c:v>
                </c:pt>
                <c:pt idx="2">
                  <c:v>3.2</c:v>
                </c:pt>
                <c:pt idx="3">
                  <c:v>3.3000000000000003</c:v>
                </c:pt>
                <c:pt idx="4">
                  <c:v>3.4000000000000004</c:v>
                </c:pt>
                <c:pt idx="5">
                  <c:v>3.5000000000000004</c:v>
                </c:pt>
                <c:pt idx="6">
                  <c:v>3.6000000000000005</c:v>
                </c:pt>
                <c:pt idx="7">
                  <c:v>3.7000000000000006</c:v>
                </c:pt>
                <c:pt idx="8">
                  <c:v>3.8000000000000007</c:v>
                </c:pt>
                <c:pt idx="9">
                  <c:v>3.9000000000000008</c:v>
                </c:pt>
                <c:pt idx="10">
                  <c:v>4.0000000000000009</c:v>
                </c:pt>
                <c:pt idx="11">
                  <c:v>4.1000000000000005</c:v>
                </c:pt>
                <c:pt idx="12">
                  <c:v>4.2</c:v>
                </c:pt>
                <c:pt idx="13">
                  <c:v>4.3</c:v>
                </c:pt>
                <c:pt idx="14">
                  <c:v>4.3999999999999995</c:v>
                </c:pt>
                <c:pt idx="15">
                  <c:v>4.4999999999999991</c:v>
                </c:pt>
                <c:pt idx="16">
                  <c:v>4.5999999999999988</c:v>
                </c:pt>
                <c:pt idx="17">
                  <c:v>4.6999999999999984</c:v>
                </c:pt>
                <c:pt idx="18">
                  <c:v>4.799999999999998</c:v>
                </c:pt>
                <c:pt idx="19">
                  <c:v>4.8999999999999977</c:v>
                </c:pt>
                <c:pt idx="20">
                  <c:v>4.9999999999999973</c:v>
                </c:pt>
              </c:numCache>
            </c:numRef>
          </c:xVal>
          <c:yVal>
            <c:numRef>
              <c:f>'Primjer 2'!$F$10:$F$30</c:f>
              <c:numCache>
                <c:formatCode>General</c:formatCode>
                <c:ptCount val="21"/>
                <c:pt idx="0">
                  <c:v>1</c:v>
                </c:pt>
                <c:pt idx="1">
                  <c:v>1.106954836624289</c:v>
                </c:pt>
                <c:pt idx="2">
                  <c:v>1.1588122518096728</c:v>
                </c:pt>
                <c:pt idx="3">
                  <c:v>1.1531848079744804</c:v>
                </c:pt>
                <c:pt idx="4">
                  <c:v>1.0929351137231105</c:v>
                </c:pt>
                <c:pt idx="5">
                  <c:v>0.98592601658812573</c:v>
                </c:pt>
                <c:pt idx="6">
                  <c:v>0.84432444187379829</c:v>
                </c:pt>
                <c:pt idx="7">
                  <c:v>0.68352107911608972</c:v>
                </c:pt>
                <c:pt idx="8">
                  <c:v>0.52076243365769992</c:v>
                </c:pt>
                <c:pt idx="9">
                  <c:v>0.37361745524054513</c:v>
                </c:pt>
                <c:pt idx="10">
                  <c:v>0.25841573313936245</c:v>
                </c:pt>
                <c:pt idx="11">
                  <c:v>0.18879678816037662</c:v>
                </c:pt>
                <c:pt idx="12">
                  <c:v>0.17450006884829983</c:v>
                </c:pt>
                <c:pt idx="13">
                  <c:v>0.22050375887610502</c:v>
                </c:pt>
                <c:pt idx="14">
                  <c:v>0.32658934540148293</c:v>
                </c:pt>
                <c:pt idx="15">
                  <c:v>0.4873708673433888</c:v>
                </c:pt>
                <c:pt idx="16">
                  <c:v>0.6927862552452464</c:v>
                </c:pt>
                <c:pt idx="17">
                  <c:v>0.9290068983734896</c:v>
                </c:pt>
                <c:pt idx="18">
                  <c:v>1.1796842170180493</c:v>
                </c:pt>
                <c:pt idx="19">
                  <c:v>1.427421915668895</c:v>
                </c:pt>
                <c:pt idx="20">
                  <c:v>1.6553424347914019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867840"/>
        <c:axId val="227398400"/>
      </c:scatterChart>
      <c:valAx>
        <c:axId val="226867840"/>
        <c:scaling>
          <c:orientation val="minMax"/>
          <c:max val="5.5"/>
          <c:min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/>
                  <a:t>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7398400"/>
        <c:crosses val="autoZero"/>
        <c:crossBetween val="midCat"/>
      </c:valAx>
      <c:valAx>
        <c:axId val="22739840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r-HR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6867840"/>
        <c:crosses val="autoZero"/>
        <c:crossBetween val="midCat"/>
        <c:majorUnit val="0.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190499</xdr:rowOff>
    </xdr:from>
    <xdr:to>
      <xdr:col>8</xdr:col>
      <xdr:colOff>9525</xdr:colOff>
      <xdr:row>62</xdr:row>
      <xdr:rowOff>9524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44</xdr:row>
      <xdr:rowOff>0</xdr:rowOff>
    </xdr:from>
    <xdr:to>
      <xdr:col>16</xdr:col>
      <xdr:colOff>142875</xdr:colOff>
      <xdr:row>62</xdr:row>
      <xdr:rowOff>9525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10</xdr:col>
      <xdr:colOff>1524000</xdr:colOff>
      <xdr:row>54</xdr:row>
      <xdr:rowOff>171450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zoomScaleNormal="100" workbookViewId="0">
      <selection sqref="A1:I1"/>
    </sheetView>
  </sheetViews>
  <sheetFormatPr defaultRowHeight="15" x14ac:dyDescent="0.25"/>
  <cols>
    <col min="2" max="2" width="12.7109375" customWidth="1"/>
    <col min="3" max="6" width="9.140625" customWidth="1"/>
    <col min="8" max="9" width="12.7109375" customWidth="1"/>
    <col min="10" max="12" width="9.140625" customWidth="1"/>
    <col min="13" max="17" width="12.7109375" customWidth="1"/>
    <col min="19" max="21" width="9.140625" customWidth="1"/>
  </cols>
  <sheetData>
    <row r="1" spans="1:17" x14ac:dyDescent="0.25">
      <c r="A1" s="15" t="s">
        <v>1</v>
      </c>
      <c r="B1" s="16"/>
      <c r="C1" s="16"/>
      <c r="D1" s="16"/>
      <c r="E1" s="16"/>
      <c r="F1" s="16"/>
      <c r="G1" s="16"/>
      <c r="H1" s="16"/>
      <c r="I1" s="17"/>
    </row>
    <row r="2" spans="1:17" x14ac:dyDescent="0.25">
      <c r="A2" s="26" t="s">
        <v>0</v>
      </c>
      <c r="B2" s="27"/>
      <c r="C2" s="27"/>
      <c r="D2" s="27"/>
      <c r="E2" s="27"/>
      <c r="F2" s="27"/>
      <c r="G2" s="27"/>
      <c r="H2" s="27"/>
      <c r="I2" s="28"/>
      <c r="J2" s="21" t="s">
        <v>10</v>
      </c>
      <c r="K2" s="22"/>
      <c r="M2" s="9"/>
    </row>
    <row r="3" spans="1:17" x14ac:dyDescent="0.25">
      <c r="A3" s="23" t="s">
        <v>4</v>
      </c>
      <c r="B3" s="24"/>
      <c r="C3" s="24"/>
      <c r="D3" s="24"/>
      <c r="E3" s="24"/>
      <c r="F3" s="24"/>
      <c r="G3" s="24"/>
      <c r="H3" s="24"/>
      <c r="I3" s="25"/>
    </row>
    <row r="4" spans="1:17" x14ac:dyDescent="0.25">
      <c r="A4" s="23" t="s">
        <v>5</v>
      </c>
      <c r="B4" s="24"/>
      <c r="C4" s="24"/>
      <c r="D4" s="24"/>
      <c r="E4" s="24"/>
      <c r="F4" s="24"/>
      <c r="G4" s="24"/>
      <c r="H4" s="24"/>
      <c r="I4" s="25"/>
    </row>
    <row r="5" spans="1:17" x14ac:dyDescent="0.25">
      <c r="A5" s="23" t="s">
        <v>19</v>
      </c>
      <c r="B5" s="24"/>
      <c r="C5" s="24"/>
      <c r="D5" s="24"/>
      <c r="E5" s="24"/>
      <c r="F5" s="24"/>
      <c r="G5" s="24"/>
      <c r="H5" s="24"/>
      <c r="I5" s="25"/>
    </row>
    <row r="6" spans="1:17" x14ac:dyDescent="0.25">
      <c r="A6" s="29" t="s">
        <v>20</v>
      </c>
      <c r="B6" s="30"/>
      <c r="C6" s="30"/>
      <c r="D6" s="30"/>
      <c r="E6" s="30"/>
      <c r="F6" s="30"/>
      <c r="G6" s="30"/>
      <c r="H6" s="30"/>
      <c r="I6" s="31"/>
      <c r="K6" s="3"/>
    </row>
    <row r="8" spans="1:17" x14ac:dyDescent="0.25">
      <c r="A8" s="8" t="s">
        <v>6</v>
      </c>
      <c r="B8" s="5">
        <v>0.1</v>
      </c>
    </row>
    <row r="10" spans="1:17" x14ac:dyDescent="0.25">
      <c r="C10" s="12" t="s">
        <v>15</v>
      </c>
      <c r="D10" s="13"/>
      <c r="E10" s="32"/>
      <c r="I10" s="12" t="s">
        <v>16</v>
      </c>
      <c r="J10" s="14"/>
      <c r="K10" s="14"/>
      <c r="L10" s="14"/>
      <c r="M10" s="13"/>
      <c r="O10" s="2"/>
      <c r="P10" s="12" t="s">
        <v>18</v>
      </c>
      <c r="Q10" s="13"/>
    </row>
    <row r="11" spans="1:17" x14ac:dyDescent="0.25">
      <c r="A11" s="1" t="s">
        <v>7</v>
      </c>
      <c r="B11" s="3"/>
      <c r="C11" s="3" t="s">
        <v>8</v>
      </c>
      <c r="D11" s="3" t="s">
        <v>9</v>
      </c>
      <c r="E11" s="11"/>
      <c r="G11" s="3" t="s">
        <v>7</v>
      </c>
      <c r="H11" s="3"/>
      <c r="I11" s="3" t="s">
        <v>8</v>
      </c>
      <c r="J11" s="3" t="s">
        <v>11</v>
      </c>
      <c r="K11" s="3" t="s">
        <v>12</v>
      </c>
      <c r="L11" s="3" t="s">
        <v>13</v>
      </c>
      <c r="M11" s="3" t="s">
        <v>14</v>
      </c>
      <c r="O11" s="2"/>
      <c r="P11" s="3" t="s">
        <v>7</v>
      </c>
      <c r="Q11" s="3" t="s">
        <v>8</v>
      </c>
    </row>
    <row r="12" spans="1:17" x14ac:dyDescent="0.25">
      <c r="A12" s="7">
        <v>0</v>
      </c>
      <c r="C12" s="6">
        <v>2</v>
      </c>
      <c r="D12">
        <f>$B$8*(C12+EXP(A12))</f>
        <v>0.30000000000000004</v>
      </c>
      <c r="G12" s="6">
        <v>0</v>
      </c>
      <c r="I12" s="6">
        <v>2</v>
      </c>
      <c r="J12">
        <f>$B$8*(I12+EXP(G12))</f>
        <v>0.30000000000000004</v>
      </c>
      <c r="K12">
        <f>$B$8*((I12+1/2*J12)+EXP(G12+1/2*$B$8))</f>
        <v>0.32012710963760238</v>
      </c>
      <c r="L12">
        <f>$B$8*((I12+1/2*K12)+EXP(G12+1/2*$B$8))</f>
        <v>0.32113346511948254</v>
      </c>
      <c r="M12">
        <f>$B$8*((I12+L12)+EXP(G12+$B$8))</f>
        <v>0.34263043831951306</v>
      </c>
      <c r="O12" s="2"/>
      <c r="P12" s="7">
        <v>0</v>
      </c>
      <c r="Q12" s="6">
        <f>P12*EXP(P12)+2*EXP(P12)</f>
        <v>2</v>
      </c>
    </row>
    <row r="13" spans="1:17" x14ac:dyDescent="0.25">
      <c r="A13">
        <f>A12+$B$8</f>
        <v>0.1</v>
      </c>
      <c r="C13">
        <f>C12+D12</f>
        <v>2.2999999999999998</v>
      </c>
      <c r="D13">
        <f t="shared" ref="D13:D42" si="0">$B$8*(C13+EXP(A13))</f>
        <v>0.34051709180756479</v>
      </c>
      <c r="G13">
        <f>G12+$B$8</f>
        <v>0.1</v>
      </c>
      <c r="I13">
        <f>I12+1/6*(J12+2*K12+2*L12+M12)</f>
        <v>2.3208585979722804</v>
      </c>
      <c r="J13">
        <f t="shared" ref="J13:J42" si="1">$B$8*(I13+EXP(G13))</f>
        <v>0.34260295160479282</v>
      </c>
      <c r="K13">
        <f t="shared" ref="K13:K42" si="2">$B$8*((I13+1/2*J13)+EXP(G13+1/2*$B$8))</f>
        <v>0.36539943165029598</v>
      </c>
      <c r="L13">
        <f t="shared" ref="L13:L42" si="3">$B$8*((I13+1/2*K13)+EXP(G13+1/2*$B$8))</f>
        <v>0.36653925565257117</v>
      </c>
      <c r="M13">
        <f t="shared" ref="M13:M42" si="4">$B$8*((I13+L13)+EXP(G13+$B$8))</f>
        <v>0.39088006117850216</v>
      </c>
      <c r="O13" s="2"/>
      <c r="P13">
        <f>P12+$B$8</f>
        <v>0.1</v>
      </c>
      <c r="Q13" s="10">
        <f t="shared" ref="Q13:Q42" si="5">P13*EXP(P13)+2*EXP(P13)</f>
        <v>2.3208589279588603</v>
      </c>
    </row>
    <row r="14" spans="1:17" x14ac:dyDescent="0.25">
      <c r="A14">
        <f t="shared" ref="A14:A41" si="6">A13+$B$8</f>
        <v>0.2</v>
      </c>
      <c r="C14">
        <f t="shared" ref="C14:C42" si="7">C13+D13</f>
        <v>2.6405170918075647</v>
      </c>
      <c r="D14">
        <f t="shared" si="0"/>
        <v>0.38619198499677349</v>
      </c>
      <c r="G14">
        <f t="shared" ref="G14:G42" si="8">G13+$B$8</f>
        <v>0.2</v>
      </c>
      <c r="I14">
        <f t="shared" ref="I14:I42" si="9">I13+1/6*(J13+2*K13+2*L13+M13)</f>
        <v>2.6870853292037853</v>
      </c>
      <c r="J14">
        <f t="shared" si="1"/>
        <v>0.39084880873639555</v>
      </c>
      <c r="K14">
        <f t="shared" si="2"/>
        <v>0.41665351502597248</v>
      </c>
      <c r="L14">
        <f t="shared" si="3"/>
        <v>0.41794375034045128</v>
      </c>
      <c r="M14">
        <f t="shared" si="4"/>
        <v>0.44548878871202402</v>
      </c>
      <c r="P14">
        <f t="shared" ref="P14:P41" si="10">P13+$B$8</f>
        <v>0.2</v>
      </c>
      <c r="Q14" s="10">
        <f t="shared" si="5"/>
        <v>2.6870860679523738</v>
      </c>
    </row>
    <row r="15" spans="1:17" x14ac:dyDescent="0.25">
      <c r="A15">
        <f t="shared" si="6"/>
        <v>0.30000000000000004</v>
      </c>
      <c r="C15">
        <f t="shared" si="7"/>
        <v>3.0267090768043383</v>
      </c>
      <c r="D15">
        <f t="shared" si="0"/>
        <v>0.43765678843803413</v>
      </c>
      <c r="G15">
        <f t="shared" si="8"/>
        <v>0.30000000000000004</v>
      </c>
      <c r="I15">
        <f t="shared" si="9"/>
        <v>3.1046740172339966</v>
      </c>
      <c r="J15">
        <f t="shared" si="1"/>
        <v>0.44545328248100002</v>
      </c>
      <c r="K15">
        <f t="shared" si="2"/>
        <v>0.47464682070677544</v>
      </c>
      <c r="L15">
        <f t="shared" si="3"/>
        <v>0.47610649761806417</v>
      </c>
      <c r="M15">
        <f t="shared" si="4"/>
        <v>0.50726052124933307</v>
      </c>
      <c r="P15">
        <f t="shared" si="10"/>
        <v>0.30000000000000004</v>
      </c>
      <c r="Q15" s="10">
        <f t="shared" si="5"/>
        <v>3.1046752574248075</v>
      </c>
    </row>
    <row r="16" spans="1:17" x14ac:dyDescent="0.25">
      <c r="A16">
        <f t="shared" si="6"/>
        <v>0.4</v>
      </c>
      <c r="C16">
        <f t="shared" si="7"/>
        <v>3.4643658652423723</v>
      </c>
      <c r="D16">
        <f t="shared" si="0"/>
        <v>0.49561905628836433</v>
      </c>
      <c r="G16">
        <f t="shared" si="8"/>
        <v>0.4</v>
      </c>
      <c r="I16">
        <f t="shared" si="9"/>
        <v>3.5803774239639985</v>
      </c>
      <c r="J16">
        <f t="shared" si="1"/>
        <v>0.50722021216052693</v>
      </c>
      <c r="K16">
        <f t="shared" si="2"/>
        <v>0.5402299715534431</v>
      </c>
      <c r="L16">
        <f t="shared" si="3"/>
        <v>0.54188045952308894</v>
      </c>
      <c r="M16">
        <f t="shared" si="4"/>
        <v>0.57709791541872157</v>
      </c>
      <c r="P16">
        <f t="shared" si="10"/>
        <v>0.4</v>
      </c>
      <c r="Q16" s="10">
        <f t="shared" si="5"/>
        <v>3.580379274339049</v>
      </c>
    </row>
    <row r="17" spans="1:17" x14ac:dyDescent="0.25">
      <c r="A17">
        <f t="shared" si="6"/>
        <v>0.5</v>
      </c>
      <c r="C17">
        <f t="shared" si="7"/>
        <v>3.9599849215307366</v>
      </c>
      <c r="D17">
        <f t="shared" si="0"/>
        <v>0.56087061922308645</v>
      </c>
      <c r="G17">
        <f t="shared" si="8"/>
        <v>0.5</v>
      </c>
      <c r="I17">
        <f t="shared" si="9"/>
        <v>4.1218005889193838</v>
      </c>
      <c r="J17">
        <f t="shared" si="1"/>
        <v>0.57705218596195118</v>
      </c>
      <c r="K17">
        <f t="shared" si="2"/>
        <v>0.6143579699767755</v>
      </c>
      <c r="L17">
        <f t="shared" si="3"/>
        <v>0.61622325917751675</v>
      </c>
      <c r="M17">
        <f t="shared" si="4"/>
        <v>0.65601426484874104</v>
      </c>
      <c r="P17">
        <f t="shared" si="10"/>
        <v>0.5</v>
      </c>
      <c r="Q17" s="10">
        <f t="shared" si="5"/>
        <v>4.1218031767503209</v>
      </c>
    </row>
    <row r="18" spans="1:17" x14ac:dyDescent="0.25">
      <c r="A18">
        <f t="shared" si="6"/>
        <v>0.6</v>
      </c>
      <c r="C18">
        <f t="shared" si="7"/>
        <v>4.5208555407538231</v>
      </c>
      <c r="D18">
        <f t="shared" si="0"/>
        <v>0.63429743411443329</v>
      </c>
      <c r="G18">
        <f t="shared" si="8"/>
        <v>0.6</v>
      </c>
      <c r="I18">
        <f t="shared" si="9"/>
        <v>4.7375054071059299</v>
      </c>
      <c r="J18">
        <f t="shared" si="1"/>
        <v>0.65596242074964395</v>
      </c>
      <c r="K18">
        <f t="shared" si="2"/>
        <v>0.69810274464946487</v>
      </c>
      <c r="L18">
        <f t="shared" si="3"/>
        <v>0.70020976084445585</v>
      </c>
      <c r="M18">
        <f t="shared" si="4"/>
        <v>0.7451467875420863</v>
      </c>
      <c r="P18">
        <f t="shared" si="10"/>
        <v>0.6</v>
      </c>
      <c r="Q18" s="10">
        <f t="shared" si="5"/>
        <v>4.737508881015323</v>
      </c>
    </row>
    <row r="19" spans="1:17" x14ac:dyDescent="0.25">
      <c r="A19">
        <f t="shared" si="6"/>
        <v>0.7</v>
      </c>
      <c r="C19">
        <f t="shared" si="7"/>
        <v>5.1551529748682565</v>
      </c>
      <c r="D19">
        <f t="shared" si="0"/>
        <v>0.71689056823387343</v>
      </c>
      <c r="G19">
        <f t="shared" si="8"/>
        <v>0.7</v>
      </c>
      <c r="I19">
        <f t="shared" si="9"/>
        <v>5.4371277769858581</v>
      </c>
      <c r="J19">
        <f t="shared" si="1"/>
        <v>0.74508804844563348</v>
      </c>
      <c r="K19">
        <f t="shared" si="2"/>
        <v>0.79266718178213502</v>
      </c>
      <c r="L19">
        <f t="shared" si="3"/>
        <v>0.7950461384489601</v>
      </c>
      <c r="M19">
        <f t="shared" si="4"/>
        <v>0.84577148439272853</v>
      </c>
      <c r="P19">
        <f t="shared" si="10"/>
        <v>0.7</v>
      </c>
      <c r="Q19" s="10">
        <f t="shared" si="5"/>
        <v>5.4371323101702869</v>
      </c>
    </row>
    <row r="20" spans="1:17" x14ac:dyDescent="0.25">
      <c r="A20">
        <f t="shared" si="6"/>
        <v>0.79999999999999993</v>
      </c>
      <c r="C20">
        <f t="shared" si="7"/>
        <v>5.8720435431021301</v>
      </c>
      <c r="D20">
        <f t="shared" si="0"/>
        <v>0.80975844715945977</v>
      </c>
      <c r="G20">
        <f t="shared" si="8"/>
        <v>0.79999999999999993</v>
      </c>
      <c r="I20">
        <f t="shared" si="9"/>
        <v>6.231508805869284</v>
      </c>
      <c r="J20">
        <f t="shared" si="1"/>
        <v>0.84570497343617523</v>
      </c>
      <c r="K20">
        <f t="shared" si="2"/>
        <v>0.89940081445133624</v>
      </c>
      <c r="L20">
        <f t="shared" si="3"/>
        <v>0.90208560650209435</v>
      </c>
      <c r="M20">
        <f t="shared" si="4"/>
        <v>0.95931975235283284</v>
      </c>
      <c r="P20">
        <f t="shared" si="10"/>
        <v>0.79999999999999993</v>
      </c>
      <c r="Q20" s="10">
        <f t="shared" si="5"/>
        <v>6.231514599778909</v>
      </c>
    </row>
    <row r="21" spans="1:17" x14ac:dyDescent="0.25">
      <c r="A21">
        <f t="shared" si="6"/>
        <v>0.89999999999999991</v>
      </c>
      <c r="C21">
        <f t="shared" si="7"/>
        <v>6.6818019902615902</v>
      </c>
      <c r="D21">
        <f t="shared" si="0"/>
        <v>0.91414051014185405</v>
      </c>
      <c r="G21">
        <f t="shared" si="8"/>
        <v>0.89999999999999991</v>
      </c>
      <c r="I21">
        <f t="shared" si="9"/>
        <v>7.1328417338185961</v>
      </c>
      <c r="J21">
        <f t="shared" si="1"/>
        <v>0.95924448449755462</v>
      </c>
      <c r="K21">
        <f t="shared" si="2"/>
        <v>1.0198173635383221</v>
      </c>
      <c r="L21">
        <f t="shared" si="3"/>
        <v>1.0228460074903605</v>
      </c>
      <c r="M21">
        <f t="shared" si="4"/>
        <v>1.0873969569768001</v>
      </c>
      <c r="P21">
        <f t="shared" si="10"/>
        <v>0.89999999999999991</v>
      </c>
      <c r="Q21" s="10">
        <f t="shared" si="5"/>
        <v>7.1328490223551526</v>
      </c>
    </row>
    <row r="22" spans="1:17" x14ac:dyDescent="0.25">
      <c r="A22">
        <f t="shared" si="6"/>
        <v>0.99999999999999989</v>
      </c>
      <c r="C22">
        <f t="shared" si="7"/>
        <v>7.595942500403444</v>
      </c>
      <c r="D22">
        <f t="shared" si="0"/>
        <v>1.0314224328862489</v>
      </c>
      <c r="G22">
        <f t="shared" si="8"/>
        <v>0.99999999999999989</v>
      </c>
      <c r="I22">
        <f t="shared" si="9"/>
        <v>8.1548364310738819</v>
      </c>
      <c r="J22">
        <f t="shared" si="1"/>
        <v>1.0873118259532928</v>
      </c>
      <c r="K22">
        <f t="shared" si="2"/>
        <v>1.1556143462113693</v>
      </c>
      <c r="L22">
        <f t="shared" si="3"/>
        <v>1.1590294722242731</v>
      </c>
      <c r="M22">
        <f t="shared" si="4"/>
        <v>1.2318031927244588</v>
      </c>
      <c r="P22">
        <f t="shared" si="10"/>
        <v>0.99999999999999989</v>
      </c>
      <c r="Q22" s="10">
        <f t="shared" si="5"/>
        <v>8.1548454853771339</v>
      </c>
    </row>
    <row r="23" spans="1:17" x14ac:dyDescent="0.25">
      <c r="A23">
        <f>A22+$B$8</f>
        <v>1.0999999999999999</v>
      </c>
      <c r="C23">
        <f t="shared" si="7"/>
        <v>8.6273649332896927</v>
      </c>
      <c r="D23">
        <f t="shared" si="0"/>
        <v>1.1631530957236125</v>
      </c>
      <c r="G23">
        <f t="shared" si="8"/>
        <v>1.0999999999999999</v>
      </c>
      <c r="I23">
        <f t="shared" si="9"/>
        <v>9.312903540332055</v>
      </c>
      <c r="J23">
        <f t="shared" si="1"/>
        <v>1.2317069564278489</v>
      </c>
      <c r="K23">
        <f t="shared" si="2"/>
        <v>1.3086949928235747</v>
      </c>
      <c r="L23">
        <f t="shared" si="3"/>
        <v>1.312544394643361</v>
      </c>
      <c r="M23">
        <f t="shared" si="4"/>
        <v>1.3945564857711963</v>
      </c>
      <c r="P23">
        <f>P22+$B$8</f>
        <v>1.0999999999999999</v>
      </c>
      <c r="Q23" s="10">
        <f t="shared" si="5"/>
        <v>9.3129146742339408</v>
      </c>
    </row>
    <row r="24" spans="1:17" x14ac:dyDescent="0.25">
      <c r="A24">
        <f t="shared" si="6"/>
        <v>1.2</v>
      </c>
      <c r="C24">
        <f t="shared" si="7"/>
        <v>9.790518029013306</v>
      </c>
      <c r="D24">
        <f t="shared" si="0"/>
        <v>1.3110634951749853</v>
      </c>
      <c r="G24">
        <f t="shared" si="8"/>
        <v>1.2</v>
      </c>
      <c r="I24">
        <f t="shared" si="9"/>
        <v>10.624360576520875</v>
      </c>
      <c r="J24">
        <f t="shared" si="1"/>
        <v>1.3944477499257424</v>
      </c>
      <c r="K24">
        <f t="shared" si="2"/>
        <v>1.4811927408945589</v>
      </c>
      <c r="L24">
        <f t="shared" si="3"/>
        <v>1.4855299904429997</v>
      </c>
      <c r="M24">
        <f t="shared" si="4"/>
        <v>1.5779187234583121</v>
      </c>
      <c r="P24">
        <f t="shared" si="10"/>
        <v>1.2</v>
      </c>
      <c r="Q24" s="10">
        <f t="shared" si="5"/>
        <v>10.624374152756952</v>
      </c>
    </row>
    <row r="25" spans="1:17" x14ac:dyDescent="0.25">
      <c r="A25">
        <f t="shared" si="6"/>
        <v>1.3</v>
      </c>
      <c r="C25">
        <f t="shared" si="7"/>
        <v>11.10158152418829</v>
      </c>
      <c r="D25">
        <f t="shared" si="0"/>
        <v>1.4770878191807535</v>
      </c>
      <c r="G25">
        <f t="shared" si="8"/>
        <v>1.3</v>
      </c>
      <c r="I25">
        <f t="shared" si="9"/>
        <v>12.108662565864069</v>
      </c>
      <c r="J25">
        <f t="shared" si="1"/>
        <v>1.5777959233483314</v>
      </c>
      <c r="K25">
        <f t="shared" si="2"/>
        <v>1.6754986058235213</v>
      </c>
      <c r="L25">
        <f t="shared" si="3"/>
        <v>1.6803837399472805</v>
      </c>
      <c r="M25">
        <f t="shared" si="4"/>
        <v>1.7844246272656026</v>
      </c>
      <c r="P25">
        <f t="shared" si="10"/>
        <v>1.3</v>
      </c>
      <c r="Q25" s="10">
        <f t="shared" si="5"/>
        <v>12.108679003143507</v>
      </c>
    </row>
    <row r="26" spans="1:17" x14ac:dyDescent="0.25">
      <c r="A26">
        <f t="shared" si="6"/>
        <v>1.4000000000000001</v>
      </c>
      <c r="C26">
        <f t="shared" si="7"/>
        <v>12.578669343369043</v>
      </c>
      <c r="D26">
        <f t="shared" si="0"/>
        <v>1.663386931021372</v>
      </c>
      <c r="G26">
        <f t="shared" si="8"/>
        <v>1.4000000000000001</v>
      </c>
      <c r="I26">
        <f t="shared" si="9"/>
        <v>13.787660106223326</v>
      </c>
      <c r="J26">
        <f t="shared" si="1"/>
        <v>1.7842860073068003</v>
      </c>
      <c r="K26">
        <f t="shared" si="2"/>
        <v>1.8942917625045546</v>
      </c>
      <c r="L26">
        <f t="shared" si="3"/>
        <v>1.8997920502644423</v>
      </c>
      <c r="M26">
        <f t="shared" si="4"/>
        <v>2.0169141226825835</v>
      </c>
      <c r="P26">
        <f t="shared" si="10"/>
        <v>1.4000000000000001</v>
      </c>
      <c r="Q26" s="10">
        <f t="shared" si="5"/>
        <v>13.787679887271896</v>
      </c>
    </row>
    <row r="27" spans="1:17" x14ac:dyDescent="0.25">
      <c r="A27">
        <f t="shared" si="6"/>
        <v>1.5000000000000002</v>
      </c>
      <c r="C27">
        <f t="shared" si="7"/>
        <v>14.242056274390414</v>
      </c>
      <c r="D27">
        <f t="shared" si="0"/>
        <v>1.872374534472848</v>
      </c>
      <c r="G27">
        <f t="shared" si="8"/>
        <v>1.5000000000000002</v>
      </c>
      <c r="I27">
        <f t="shared" si="9"/>
        <v>15.685888065477888</v>
      </c>
      <c r="J27">
        <f t="shared" si="1"/>
        <v>2.0167577135815953</v>
      </c>
      <c r="K27">
        <f t="shared" si="2"/>
        <v>2.1405737104859428</v>
      </c>
      <c r="L27">
        <f t="shared" si="3"/>
        <v>2.1467645103311606</v>
      </c>
      <c r="M27">
        <f t="shared" si="4"/>
        <v>2.278568500020417</v>
      </c>
      <c r="P27">
        <f t="shared" si="10"/>
        <v>1.5000000000000002</v>
      </c>
      <c r="Q27" s="10">
        <f t="shared" si="5"/>
        <v>15.68591174618323</v>
      </c>
    </row>
    <row r="28" spans="1:17" x14ac:dyDescent="0.25">
      <c r="A28">
        <f t="shared" si="6"/>
        <v>1.6000000000000003</v>
      </c>
      <c r="C28">
        <f t="shared" si="7"/>
        <v>16.114430808863261</v>
      </c>
      <c r="D28">
        <f t="shared" si="0"/>
        <v>2.1067463233258379</v>
      </c>
      <c r="G28">
        <f t="shared" si="8"/>
        <v>1.6000000000000003</v>
      </c>
      <c r="I28">
        <f t="shared" si="9"/>
        <v>17.83088850801726</v>
      </c>
      <c r="J28">
        <f t="shared" si="1"/>
        <v>2.278392093241238</v>
      </c>
      <c r="K28">
        <f t="shared" si="2"/>
        <v>2.417706438181773</v>
      </c>
      <c r="L28">
        <f t="shared" si="3"/>
        <v>2.4246721554287998</v>
      </c>
      <c r="M28">
        <f t="shared" si="4"/>
        <v>2.5729508055173262</v>
      </c>
      <c r="P28">
        <f t="shared" si="10"/>
        <v>1.6000000000000003</v>
      </c>
      <c r="Q28" s="10">
        <f t="shared" si="5"/>
        <v>17.830916727822423</v>
      </c>
    </row>
    <row r="29" spans="1:17" x14ac:dyDescent="0.25">
      <c r="A29">
        <f>A28+$B$8</f>
        <v>1.7000000000000004</v>
      </c>
      <c r="C29">
        <f t="shared" si="7"/>
        <v>18.221177132189098</v>
      </c>
      <c r="D29">
        <f t="shared" si="0"/>
        <v>2.3695124523916298</v>
      </c>
      <c r="G29">
        <f t="shared" si="8"/>
        <v>1.7000000000000004</v>
      </c>
      <c r="I29">
        <f t="shared" si="9"/>
        <v>20.253571855680544</v>
      </c>
      <c r="J29">
        <f t="shared" si="1"/>
        <v>2.5727519247407749</v>
      </c>
      <c r="K29">
        <f t="shared" si="2"/>
        <v>2.7294550494056669</v>
      </c>
      <c r="L29">
        <f t="shared" si="3"/>
        <v>2.737290205638911</v>
      </c>
      <c r="M29">
        <f t="shared" si="4"/>
        <v>2.9040509525732405</v>
      </c>
      <c r="P29">
        <f>P28+$B$8</f>
        <v>1.7000000000000004</v>
      </c>
      <c r="Q29" s="10">
        <f t="shared" si="5"/>
        <v>20.253605349390646</v>
      </c>
    </row>
    <row r="30" spans="1:17" x14ac:dyDescent="0.25">
      <c r="A30">
        <f t="shared" si="6"/>
        <v>1.8000000000000005</v>
      </c>
      <c r="C30">
        <f t="shared" si="7"/>
        <v>20.590689584580726</v>
      </c>
      <c r="D30">
        <f t="shared" si="0"/>
        <v>2.6640337048993676</v>
      </c>
      <c r="G30">
        <f t="shared" si="8"/>
        <v>1.8000000000000005</v>
      </c>
      <c r="I30">
        <f t="shared" si="9"/>
        <v>22.988620753581074</v>
      </c>
      <c r="J30">
        <f t="shared" si="1"/>
        <v>2.9038268217994023</v>
      </c>
      <c r="K30">
        <f t="shared" si="2"/>
        <v>3.0800353687082609</v>
      </c>
      <c r="L30">
        <f t="shared" si="3"/>
        <v>3.0888457960537039</v>
      </c>
      <c r="M30">
        <f t="shared" si="4"/>
        <v>3.276336099191405</v>
      </c>
      <c r="P30">
        <f t="shared" si="10"/>
        <v>1.8000000000000005</v>
      </c>
      <c r="Q30" s="10">
        <f t="shared" si="5"/>
        <v>22.98866036476921</v>
      </c>
    </row>
    <row r="31" spans="1:17" x14ac:dyDescent="0.25">
      <c r="A31">
        <f t="shared" si="6"/>
        <v>1.9000000000000006</v>
      </c>
      <c r="C31">
        <f t="shared" si="7"/>
        <v>23.254723289480093</v>
      </c>
      <c r="D31">
        <f t="shared" si="0"/>
        <v>2.9940617731759369</v>
      </c>
      <c r="G31">
        <f t="shared" si="8"/>
        <v>1.9000000000000006</v>
      </c>
      <c r="I31">
        <f t="shared" si="9"/>
        <v>26.074941628666863</v>
      </c>
      <c r="J31">
        <f t="shared" si="1"/>
        <v>3.2760836070946135</v>
      </c>
      <c r="K31">
        <f t="shared" si="2"/>
        <v>3.4741671012803468</v>
      </c>
      <c r="L31">
        <f t="shared" si="3"/>
        <v>3.4840712759896335</v>
      </c>
      <c r="M31">
        <f t="shared" si="4"/>
        <v>3.6948069003587154</v>
      </c>
      <c r="P31">
        <f t="shared" si="10"/>
        <v>1.9000000000000006</v>
      </c>
      <c r="Q31" s="10">
        <f t="shared" si="5"/>
        <v>26.074988324889169</v>
      </c>
    </row>
    <row r="32" spans="1:17" x14ac:dyDescent="0.25">
      <c r="A32">
        <f t="shared" si="6"/>
        <v>2.0000000000000004</v>
      </c>
      <c r="C32">
        <f t="shared" si="7"/>
        <v>26.24878506265603</v>
      </c>
      <c r="D32">
        <f t="shared" si="0"/>
        <v>3.3637841161586688</v>
      </c>
      <c r="G32">
        <f t="shared" si="8"/>
        <v>2.0000000000000004</v>
      </c>
      <c r="I32">
        <f t="shared" si="9"/>
        <v>29.556169505665746</v>
      </c>
      <c r="J32">
        <f t="shared" si="1"/>
        <v>3.6945225604596406</v>
      </c>
      <c r="K32">
        <f t="shared" si="2"/>
        <v>3.9171331892202339</v>
      </c>
      <c r="L32">
        <f t="shared" si="3"/>
        <v>3.9282637206582636</v>
      </c>
      <c r="M32">
        <f t="shared" si="4"/>
        <v>4.1650603138891666</v>
      </c>
      <c r="P32">
        <f t="shared" si="10"/>
        <v>2.0000000000000004</v>
      </c>
      <c r="Q32" s="10">
        <f t="shared" si="5"/>
        <v>29.556224395722616</v>
      </c>
    </row>
    <row r="33" spans="1:17" x14ac:dyDescent="0.25">
      <c r="A33">
        <f t="shared" si="6"/>
        <v>2.1000000000000005</v>
      </c>
      <c r="C33">
        <f t="shared" si="7"/>
        <v>29.612569178814699</v>
      </c>
      <c r="D33">
        <f t="shared" si="0"/>
        <v>3.7778739091382358</v>
      </c>
      <c r="G33">
        <f t="shared" si="8"/>
        <v>2.1000000000000005</v>
      </c>
      <c r="I33">
        <f t="shared" si="9"/>
        <v>33.481232288016713</v>
      </c>
      <c r="J33">
        <f t="shared" si="1"/>
        <v>4.1647402200584365</v>
      </c>
      <c r="K33">
        <f t="shared" si="2"/>
        <v>4.4148460795223832</v>
      </c>
      <c r="L33">
        <f t="shared" si="3"/>
        <v>4.42735137249558</v>
      </c>
      <c r="M33">
        <f t="shared" si="4"/>
        <v>4.6933597159946414</v>
      </c>
      <c r="P33">
        <f t="shared" si="10"/>
        <v>2.1000000000000005</v>
      </c>
      <c r="Q33" s="10">
        <f t="shared" si="5"/>
        <v>33.481296641527393</v>
      </c>
    </row>
    <row r="34" spans="1:17" x14ac:dyDescent="0.25">
      <c r="A34">
        <f t="shared" si="6"/>
        <v>2.2000000000000006</v>
      </c>
      <c r="C34">
        <f t="shared" si="7"/>
        <v>33.390443087952931</v>
      </c>
      <c r="D34">
        <f t="shared" si="0"/>
        <v>4.2415456587387057</v>
      </c>
      <c r="G34">
        <f t="shared" si="8"/>
        <v>2.2000000000000006</v>
      </c>
      <c r="I34">
        <f t="shared" si="9"/>
        <v>37.904981428031547</v>
      </c>
      <c r="J34">
        <f t="shared" si="1"/>
        <v>4.6929994927465675</v>
      </c>
      <c r="K34">
        <f t="shared" si="2"/>
        <v>4.9739217010763364</v>
      </c>
      <c r="L34">
        <f t="shared" si="3"/>
        <v>4.9879678114928252</v>
      </c>
      <c r="M34">
        <f t="shared" si="4"/>
        <v>5.2867131694339093</v>
      </c>
      <c r="P34">
        <f t="shared" si="10"/>
        <v>2.2000000000000006</v>
      </c>
      <c r="Q34" s="10">
        <f t="shared" si="5"/>
        <v>37.905056697623337</v>
      </c>
    </row>
    <row r="35" spans="1:17" x14ac:dyDescent="0.25">
      <c r="A35">
        <f t="shared" si="6"/>
        <v>2.3000000000000007</v>
      </c>
      <c r="C35">
        <f t="shared" si="7"/>
        <v>37.63198874669164</v>
      </c>
      <c r="D35">
        <f t="shared" si="0"/>
        <v>4.7606171201506369</v>
      </c>
      <c r="G35">
        <f t="shared" si="8"/>
        <v>2.3000000000000007</v>
      </c>
      <c r="I35">
        <f t="shared" si="9"/>
        <v>42.888896709251348</v>
      </c>
      <c r="J35">
        <f t="shared" si="1"/>
        <v>5.2863079164066082</v>
      </c>
      <c r="K35">
        <f t="shared" si="2"/>
        <v>5.6017620392182241</v>
      </c>
      <c r="L35">
        <f t="shared" si="3"/>
        <v>5.6175347453588049</v>
      </c>
      <c r="M35">
        <f t="shared" si="4"/>
        <v>5.9529607835251763</v>
      </c>
      <c r="P35">
        <f t="shared" si="10"/>
        <v>2.3000000000000007</v>
      </c>
      <c r="Q35" s="10">
        <f t="shared" si="5"/>
        <v>42.888984555703331</v>
      </c>
    </row>
    <row r="36" spans="1:17" x14ac:dyDescent="0.25">
      <c r="A36">
        <f t="shared" si="6"/>
        <v>2.4000000000000008</v>
      </c>
      <c r="C36">
        <f t="shared" si="7"/>
        <v>42.392605866842274</v>
      </c>
      <c r="D36">
        <f t="shared" si="0"/>
        <v>5.3415782247483889</v>
      </c>
      <c r="G36">
        <f t="shared" si="8"/>
        <v>2.4000000000000008</v>
      </c>
      <c r="I36">
        <f t="shared" si="9"/>
        <v>48.501873754098987</v>
      </c>
      <c r="J36">
        <f t="shared" si="1"/>
        <v>5.9525050134740596</v>
      </c>
      <c r="K36">
        <f t="shared" si="2"/>
        <v>6.3066472980059416</v>
      </c>
      <c r="L36">
        <f t="shared" si="3"/>
        <v>6.3243544122325357</v>
      </c>
      <c r="M36">
        <f t="shared" si="4"/>
        <v>6.7008722127035014</v>
      </c>
      <c r="P36">
        <f t="shared" si="10"/>
        <v>2.4000000000000008</v>
      </c>
      <c r="Q36" s="10">
        <f t="shared" si="5"/>
        <v>48.501976074823091</v>
      </c>
    </row>
    <row r="37" spans="1:17" x14ac:dyDescent="0.25">
      <c r="A37">
        <f t="shared" si="6"/>
        <v>2.5000000000000009</v>
      </c>
      <c r="C37">
        <f t="shared" si="7"/>
        <v>47.734184091590663</v>
      </c>
      <c r="D37">
        <f t="shared" si="0"/>
        <v>5.9916678052294152</v>
      </c>
      <c r="G37">
        <f t="shared" si="8"/>
        <v>2.5000000000000009</v>
      </c>
      <c r="I37">
        <f t="shared" si="9"/>
        <v>54.821103861874739</v>
      </c>
      <c r="J37">
        <f t="shared" si="1"/>
        <v>6.7003597822578236</v>
      </c>
      <c r="K37">
        <f t="shared" si="2"/>
        <v>7.0978387535666689</v>
      </c>
      <c r="L37">
        <f t="shared" si="3"/>
        <v>7.1177127021321116</v>
      </c>
      <c r="M37">
        <f t="shared" si="4"/>
        <v>7.5402554599008553</v>
      </c>
      <c r="P37">
        <f t="shared" si="10"/>
        <v>2.5000000000000009</v>
      </c>
      <c r="Q37" s="10">
        <f t="shared" si="5"/>
        <v>54.821222823165684</v>
      </c>
    </row>
    <row r="38" spans="1:17" x14ac:dyDescent="0.25">
      <c r="A38">
        <f t="shared" si="6"/>
        <v>2.600000000000001</v>
      </c>
      <c r="C38">
        <f t="shared" si="7"/>
        <v>53.725851896820075</v>
      </c>
      <c r="D38">
        <f t="shared" si="0"/>
        <v>6.7189589931821789</v>
      </c>
      <c r="G38">
        <f t="shared" si="8"/>
        <v>2.600000000000001</v>
      </c>
      <c r="I38">
        <f t="shared" si="9"/>
        <v>61.933056887467444</v>
      </c>
      <c r="J38">
        <f t="shared" si="1"/>
        <v>7.5396794922469157</v>
      </c>
      <c r="K38">
        <f t="shared" si="2"/>
        <v>7.9856935278966716</v>
      </c>
      <c r="L38">
        <f t="shared" si="3"/>
        <v>8.0079942296791593</v>
      </c>
      <c r="M38">
        <f t="shared" si="4"/>
        <v>8.4820782842019451</v>
      </c>
      <c r="P38">
        <f t="shared" si="10"/>
        <v>2.600000000000001</v>
      </c>
      <c r="Q38" s="10">
        <f t="shared" si="5"/>
        <v>61.93319496100785</v>
      </c>
    </row>
    <row r="39" spans="1:17" x14ac:dyDescent="0.25">
      <c r="A39">
        <f>A38+$B$8</f>
        <v>2.7000000000000011</v>
      </c>
      <c r="C39">
        <f t="shared" si="7"/>
        <v>60.444810890002252</v>
      </c>
      <c r="D39">
        <f t="shared" si="0"/>
        <v>7.5324542614875103</v>
      </c>
      <c r="G39">
        <f t="shared" si="8"/>
        <v>2.7000000000000011</v>
      </c>
      <c r="I39">
        <f t="shared" si="9"/>
        <v>69.934579102734205</v>
      </c>
      <c r="J39">
        <f t="shared" si="1"/>
        <v>8.4814310827607056</v>
      </c>
      <c r="K39">
        <f t="shared" si="2"/>
        <v>8.9817926528302756</v>
      </c>
      <c r="L39">
        <f t="shared" si="3"/>
        <v>9.0068107313337542</v>
      </c>
      <c r="M39">
        <f t="shared" si="4"/>
        <v>9.5386036605165039</v>
      </c>
      <c r="P39">
        <f>P38+$B$8</f>
        <v>2.7000000000000011</v>
      </c>
      <c r="Q39" s="10">
        <f t="shared" si="5"/>
        <v>69.934739106902413</v>
      </c>
    </row>
    <row r="40" spans="1:17" x14ac:dyDescent="0.25">
      <c r="A40">
        <f t="shared" si="6"/>
        <v>2.8000000000000012</v>
      </c>
      <c r="C40">
        <f t="shared" si="7"/>
        <v>67.97726515148976</v>
      </c>
      <c r="D40">
        <f t="shared" si="0"/>
        <v>8.442191192258683</v>
      </c>
      <c r="G40">
        <f t="shared" si="8"/>
        <v>2.8000000000000012</v>
      </c>
      <c r="I40">
        <f t="shared" si="9"/>
        <v>78.934119354668411</v>
      </c>
      <c r="J40">
        <f t="shared" si="1"/>
        <v>9.5378766125765484</v>
      </c>
      <c r="K40">
        <f t="shared" si="2"/>
        <v>10.099083950152435</v>
      </c>
      <c r="L40">
        <f t="shared" si="3"/>
        <v>10.127144317031231</v>
      </c>
      <c r="M40">
        <f t="shared" si="4"/>
        <v>10.723540904114273</v>
      </c>
      <c r="P40">
        <f t="shared" si="10"/>
        <v>2.8000000000000012</v>
      </c>
      <c r="Q40" s="10">
        <f t="shared" si="5"/>
        <v>78.934304501265956</v>
      </c>
    </row>
    <row r="41" spans="1:17" x14ac:dyDescent="0.25">
      <c r="A41">
        <f t="shared" si="6"/>
        <v>2.9000000000000012</v>
      </c>
      <c r="C41">
        <f t="shared" si="7"/>
        <v>76.419456343748436</v>
      </c>
      <c r="D41">
        <f t="shared" si="0"/>
        <v>9.4593601713191529</v>
      </c>
      <c r="G41">
        <f t="shared" si="8"/>
        <v>2.9000000000000012</v>
      </c>
      <c r="I41">
        <f t="shared" si="9"/>
        <v>89.053098363178108</v>
      </c>
      <c r="J41">
        <f t="shared" si="1"/>
        <v>10.722724373262119</v>
      </c>
      <c r="K41">
        <f t="shared" si="2"/>
        <v>11.352041427804084</v>
      </c>
      <c r="L41">
        <f t="shared" si="3"/>
        <v>11.383507280531184</v>
      </c>
      <c r="M41">
        <f t="shared" si="4"/>
        <v>12.0522142566897</v>
      </c>
      <c r="P41">
        <f t="shared" si="10"/>
        <v>2.9000000000000012</v>
      </c>
      <c r="Q41" s="10">
        <f t="shared" si="5"/>
        <v>89.053312310271139</v>
      </c>
    </row>
    <row r="42" spans="1:17" x14ac:dyDescent="0.25">
      <c r="A42">
        <f>A41+$B$8</f>
        <v>3.0000000000000013</v>
      </c>
      <c r="C42">
        <f t="shared" si="7"/>
        <v>85.878816515067584</v>
      </c>
      <c r="D42">
        <f t="shared" si="0"/>
        <v>10.596435343825528</v>
      </c>
      <c r="G42">
        <f t="shared" si="8"/>
        <v>3.0000000000000013</v>
      </c>
      <c r="I42">
        <f t="shared" si="9"/>
        <v>100.42743770428183</v>
      </c>
      <c r="J42">
        <f t="shared" si="1"/>
        <v>12.051297462746952</v>
      </c>
      <c r="K42">
        <f t="shared" si="2"/>
        <v>12.756843085819595</v>
      </c>
      <c r="L42">
        <f t="shared" si="3"/>
        <v>12.792120366973226</v>
      </c>
      <c r="M42">
        <f t="shared" si="4"/>
        <v>13.541750935269674</v>
      </c>
      <c r="P42">
        <f>P41+$B$8</f>
        <v>3.0000000000000013</v>
      </c>
      <c r="Q42" s="10">
        <f t="shared" si="5"/>
        <v>100.42768461593849</v>
      </c>
    </row>
  </sheetData>
  <mergeCells count="10">
    <mergeCell ref="C10:D10"/>
    <mergeCell ref="I10:M10"/>
    <mergeCell ref="A1:I1"/>
    <mergeCell ref="A6:I6"/>
    <mergeCell ref="J2:K2"/>
    <mergeCell ref="A3:I3"/>
    <mergeCell ref="A2:I2"/>
    <mergeCell ref="P10:Q10"/>
    <mergeCell ref="A4:I4"/>
    <mergeCell ref="A5:I5"/>
  </mergeCells>
  <pageMargins left="0.7" right="0.7" top="0.75" bottom="0.75" header="0.3" footer="0.3"/>
  <pageSetup paperSize="9" scale="55" orientation="landscape" r:id="rId1"/>
  <rowBreaks count="1" manualBreakCount="1">
    <brk id="42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zoomScaleNormal="100" workbookViewId="0">
      <selection sqref="A1:H1"/>
    </sheetView>
  </sheetViews>
  <sheetFormatPr defaultRowHeight="15" x14ac:dyDescent="0.25"/>
  <cols>
    <col min="3" max="4" width="12.7109375" customWidth="1"/>
    <col min="6" max="10" width="12.7109375" customWidth="1"/>
    <col min="11" max="11" width="9.140625" customWidth="1"/>
  </cols>
  <sheetData>
    <row r="1" spans="1:12" x14ac:dyDescent="0.25">
      <c r="A1" s="15" t="s">
        <v>1</v>
      </c>
      <c r="B1" s="16"/>
      <c r="C1" s="16"/>
      <c r="D1" s="16"/>
      <c r="E1" s="16"/>
      <c r="F1" s="16"/>
      <c r="G1" s="16"/>
      <c r="H1" s="17"/>
    </row>
    <row r="2" spans="1:12" x14ac:dyDescent="0.25">
      <c r="A2" s="26" t="s">
        <v>21</v>
      </c>
      <c r="B2" s="27"/>
      <c r="C2" s="27"/>
      <c r="D2" s="27"/>
      <c r="E2" s="27"/>
      <c r="F2" s="27"/>
      <c r="G2" s="27"/>
      <c r="H2" s="28"/>
      <c r="I2" s="21" t="s">
        <v>17</v>
      </c>
      <c r="J2" s="22"/>
    </row>
    <row r="3" spans="1:12" x14ac:dyDescent="0.25">
      <c r="A3" s="23" t="s">
        <v>2</v>
      </c>
      <c r="B3" s="24"/>
      <c r="C3" s="24"/>
      <c r="D3" s="24"/>
      <c r="E3" s="24"/>
      <c r="F3" s="24"/>
      <c r="G3" s="24"/>
      <c r="H3" s="25"/>
    </row>
    <row r="4" spans="1:12" x14ac:dyDescent="0.25">
      <c r="A4" s="18" t="s">
        <v>3</v>
      </c>
      <c r="B4" s="19"/>
      <c r="C4" s="19"/>
      <c r="D4" s="19"/>
      <c r="E4" s="19"/>
      <c r="F4" s="19"/>
      <c r="G4" s="19"/>
      <c r="H4" s="20"/>
      <c r="J4" s="1"/>
      <c r="K4" s="4"/>
      <c r="L4" s="4"/>
    </row>
    <row r="6" spans="1:12" x14ac:dyDescent="0.25">
      <c r="A6" s="8" t="s">
        <v>6</v>
      </c>
      <c r="B6" s="5">
        <v>0.1</v>
      </c>
    </row>
    <row r="8" spans="1:12" x14ac:dyDescent="0.25">
      <c r="C8" s="12" t="s">
        <v>15</v>
      </c>
      <c r="D8" s="13"/>
      <c r="F8" s="12" t="s">
        <v>16</v>
      </c>
      <c r="G8" s="14"/>
      <c r="H8" s="14"/>
      <c r="I8" s="14"/>
      <c r="J8" s="13"/>
    </row>
    <row r="9" spans="1:12" x14ac:dyDescent="0.25">
      <c r="A9" s="1" t="s">
        <v>7</v>
      </c>
      <c r="C9" s="1" t="s">
        <v>8</v>
      </c>
      <c r="D9" s="1" t="s">
        <v>9</v>
      </c>
      <c r="F9" s="1" t="s">
        <v>8</v>
      </c>
      <c r="G9" s="1" t="s">
        <v>11</v>
      </c>
      <c r="H9" s="1" t="s">
        <v>12</v>
      </c>
      <c r="I9" s="1" t="s">
        <v>13</v>
      </c>
      <c r="J9" s="1" t="s">
        <v>14</v>
      </c>
    </row>
    <row r="10" spans="1:12" x14ac:dyDescent="0.25">
      <c r="A10" s="6">
        <v>3</v>
      </c>
      <c r="C10" s="6">
        <v>1</v>
      </c>
      <c r="D10">
        <f>$B$6*(2*SIN(3*A10)+C10/2)</f>
        <v>0.1324236970483513</v>
      </c>
      <c r="F10" s="6">
        <v>1</v>
      </c>
      <c r="G10">
        <f>$B$6*(2*SIN(3*A10)+F10/2)</f>
        <v>0.1324236970483513</v>
      </c>
      <c r="H10">
        <f>$B$6*(2*SIN(3*(A10+1/2*$B$6))+(F10+1/2*G10)/2)</f>
        <v>0.10757723924893568</v>
      </c>
      <c r="I10">
        <f>$B$6*(2*SIN(3*(A10+1/2*$B$6))+(F10+1/2*H10)/2)</f>
        <v>0.10695607780395028</v>
      </c>
      <c r="J10">
        <f>$B$6*(2*SIN(3*(A10+$B$6))+(F10+I10)/2)</f>
        <v>8.0238688591609861E-2</v>
      </c>
    </row>
    <row r="11" spans="1:12" x14ac:dyDescent="0.25">
      <c r="A11">
        <f>A10+$B$6</f>
        <v>3.1</v>
      </c>
      <c r="C11">
        <f>C10+D10</f>
        <v>1.1324236970483512</v>
      </c>
      <c r="D11">
        <f t="shared" ref="D11:D30" si="0">$B$6*(2*SIN(3*A11)+C11/2)</f>
        <v>8.1512069553829905E-2</v>
      </c>
      <c r="F11">
        <f>F10+1/6*(G10+2*H10+2*I10+J10)</f>
        <v>1.106954836624289</v>
      </c>
      <c r="G11">
        <f t="shared" ref="G11:G30" si="1">$B$6*(2*SIN(3*A11)+F11/2)</f>
        <v>8.0238626532626797E-2</v>
      </c>
      <c r="H11">
        <f t="shared" ref="H11:H30" si="2">$B$6*(2*SIN(3*(A11+1/2*$B$6))+(F11+1/2*G11)/2)</f>
        <v>5.2309834465798372E-2</v>
      </c>
      <c r="I11">
        <f t="shared" ref="I11:I30" si="3">$B$6*(2*SIN(3*(A11+1/2*$B$6))+(F11+1/2*H11)/2)</f>
        <v>5.1611614664127663E-2</v>
      </c>
      <c r="J11">
        <f t="shared" ref="J11:J30" si="4">$B$6*(2*SIN(3*(A11+$B$6))+(F11+I11)/2)</f>
        <v>2.3062966319824553E-2</v>
      </c>
    </row>
    <row r="12" spans="1:12" x14ac:dyDescent="0.25">
      <c r="A12">
        <f t="shared" ref="A12:A30" si="5">A11+$B$6</f>
        <v>3.2</v>
      </c>
      <c r="C12">
        <f t="shared" ref="C12:C30" si="6">C11+D11</f>
        <v>1.2139357666021811</v>
      </c>
      <c r="D12">
        <f t="shared" si="0"/>
        <v>2.5831432085512775E-2</v>
      </c>
      <c r="F12">
        <f t="shared" ref="F12:F30" si="7">F11+1/6*(G11+2*H11+2*I11+J11)</f>
        <v>1.1588122518096728</v>
      </c>
      <c r="G12">
        <f t="shared" si="1"/>
        <v>2.3075256345887363E-2</v>
      </c>
      <c r="H12">
        <f t="shared" si="2"/>
        <v>-5.3863447253239107E-3</v>
      </c>
      <c r="I12">
        <f t="shared" si="3"/>
        <v>-6.0978847521041884E-3</v>
      </c>
      <c r="J12">
        <f t="shared" si="4"/>
        <v>-3.3871460402185839E-2</v>
      </c>
    </row>
    <row r="13" spans="1:12" x14ac:dyDescent="0.25">
      <c r="A13">
        <f t="shared" si="5"/>
        <v>3.3000000000000003</v>
      </c>
      <c r="C13">
        <f t="shared" si="6"/>
        <v>1.2397671986876939</v>
      </c>
      <c r="D13">
        <f t="shared" si="0"/>
        <v>-2.9518818820679572E-2</v>
      </c>
      <c r="F13">
        <f t="shared" si="7"/>
        <v>1.1531848079744804</v>
      </c>
      <c r="G13">
        <f t="shared" si="1"/>
        <v>-3.384793835634025E-2</v>
      </c>
      <c r="H13">
        <f t="shared" si="2"/>
        <v>-6.0242422888791759E-2</v>
      </c>
      <c r="I13">
        <f t="shared" si="3"/>
        <v>-6.090228500210304E-2</v>
      </c>
      <c r="J13">
        <f t="shared" si="4"/>
        <v>-8.536081137008987E-2</v>
      </c>
    </row>
    <row r="14" spans="1:12" x14ac:dyDescent="0.25">
      <c r="A14">
        <f t="shared" si="5"/>
        <v>3.4000000000000004</v>
      </c>
      <c r="C14">
        <f t="shared" si="6"/>
        <v>1.2102483798670143</v>
      </c>
      <c r="D14">
        <f t="shared" si="0"/>
        <v>-7.9462518525358017E-2</v>
      </c>
      <c r="F14">
        <f t="shared" si="7"/>
        <v>1.0929351137231105</v>
      </c>
      <c r="G14">
        <f t="shared" si="1"/>
        <v>-8.532818183255321E-2</v>
      </c>
      <c r="H14">
        <f t="shared" si="2"/>
        <v>-0.1072373237398586</v>
      </c>
      <c r="I14">
        <f t="shared" si="3"/>
        <v>-0.10778505228754126</v>
      </c>
      <c r="J14">
        <f t="shared" si="4"/>
        <v>-0.12668164892255573</v>
      </c>
    </row>
    <row r="15" spans="1:12" x14ac:dyDescent="0.25">
      <c r="A15">
        <f t="shared" si="5"/>
        <v>3.5000000000000004</v>
      </c>
      <c r="C15">
        <f t="shared" si="6"/>
        <v>1.1307858613416562</v>
      </c>
      <c r="D15">
        <f t="shared" si="0"/>
        <v>-0.11939985892725138</v>
      </c>
      <c r="F15">
        <f t="shared" si="7"/>
        <v>0.98592601658812573</v>
      </c>
      <c r="G15">
        <f t="shared" si="1"/>
        <v>-0.12664285116492791</v>
      </c>
      <c r="H15">
        <f t="shared" si="2"/>
        <v>-0.1420459855066985</v>
      </c>
      <c r="I15">
        <f t="shared" si="3"/>
        <v>-0.14243106386524274</v>
      </c>
      <c r="J15">
        <f t="shared" si="4"/>
        <v>-0.15401249837715417</v>
      </c>
    </row>
    <row r="16" spans="1:12" x14ac:dyDescent="0.25">
      <c r="A16">
        <f t="shared" si="5"/>
        <v>3.6000000000000005</v>
      </c>
      <c r="C16">
        <f t="shared" si="6"/>
        <v>1.0113860024144048</v>
      </c>
      <c r="D16">
        <f t="shared" si="0"/>
        <v>-0.14561794589257807</v>
      </c>
      <c r="F16">
        <f t="shared" si="7"/>
        <v>0.84432444187379829</v>
      </c>
      <c r="G16">
        <f t="shared" si="1"/>
        <v>-0.1539710239196084</v>
      </c>
      <c r="H16">
        <f t="shared" si="2"/>
        <v>-0.16142538788306371</v>
      </c>
      <c r="I16">
        <f t="shared" si="3"/>
        <v>-0.16161174698215008</v>
      </c>
      <c r="J16">
        <f t="shared" si="4"/>
        <v>-0.16477488289621542</v>
      </c>
    </row>
    <row r="17" spans="1:10" x14ac:dyDescent="0.25">
      <c r="A17">
        <f t="shared" si="5"/>
        <v>3.7000000000000006</v>
      </c>
      <c r="C17">
        <f t="shared" si="6"/>
        <v>0.86576805652182676</v>
      </c>
      <c r="D17">
        <f t="shared" si="0"/>
        <v>-0.15562211481470647</v>
      </c>
      <c r="F17">
        <f t="shared" si="7"/>
        <v>0.68352107911608972</v>
      </c>
      <c r="G17">
        <f t="shared" si="1"/>
        <v>-0.16473446368499334</v>
      </c>
      <c r="H17">
        <f t="shared" si="2"/>
        <v>-0.16350390713857255</v>
      </c>
      <c r="I17">
        <f t="shared" si="3"/>
        <v>-0.16347314322491205</v>
      </c>
      <c r="J17">
        <f t="shared" si="4"/>
        <v>-0.15786330833837611</v>
      </c>
    </row>
    <row r="18" spans="1:10" x14ac:dyDescent="0.25">
      <c r="A18">
        <f t="shared" si="5"/>
        <v>3.8000000000000007</v>
      </c>
      <c r="C18">
        <f t="shared" si="6"/>
        <v>0.71014594170712031</v>
      </c>
      <c r="D18">
        <f t="shared" si="0"/>
        <v>-0.14835840804757897</v>
      </c>
      <c r="F18">
        <f t="shared" si="7"/>
        <v>0.52076243365769992</v>
      </c>
      <c r="G18">
        <f t="shared" si="1"/>
        <v>-0.15782758345004999</v>
      </c>
      <c r="H18">
        <f t="shared" si="2"/>
        <v>-0.14794815132063951</v>
      </c>
      <c r="I18">
        <f t="shared" si="3"/>
        <v>-0.14770116551740428</v>
      </c>
      <c r="J18">
        <f t="shared" si="4"/>
        <v>-0.13374365337679142</v>
      </c>
    </row>
    <row r="19" spans="1:10" x14ac:dyDescent="0.25">
      <c r="A19">
        <f t="shared" si="5"/>
        <v>3.9000000000000008</v>
      </c>
      <c r="C19">
        <f t="shared" si="6"/>
        <v>0.56178753365954137</v>
      </c>
      <c r="D19">
        <f t="shared" si="0"/>
        <v>-0.12430734010082914</v>
      </c>
      <c r="F19">
        <f t="shared" si="7"/>
        <v>0.37361745524054513</v>
      </c>
      <c r="G19">
        <f t="shared" si="1"/>
        <v>-0.13371584402177894</v>
      </c>
      <c r="H19">
        <f t="shared" si="2"/>
        <v>-0.11599237177772002</v>
      </c>
      <c r="I19">
        <f t="shared" si="3"/>
        <v>-0.11554928497161854</v>
      </c>
      <c r="J19">
        <f t="shared" si="4"/>
        <v>-9.4411175086640056E-2</v>
      </c>
    </row>
    <row r="20" spans="1:10" x14ac:dyDescent="0.25">
      <c r="A20">
        <f t="shared" si="5"/>
        <v>4.0000000000000009</v>
      </c>
      <c r="C20">
        <f t="shared" si="6"/>
        <v>0.43748019355871226</v>
      </c>
      <c r="D20">
        <f t="shared" si="0"/>
        <v>-8.5440573922150778E-2</v>
      </c>
      <c r="F20">
        <f t="shared" si="7"/>
        <v>0.25841573313936245</v>
      </c>
      <c r="G20">
        <f t="shared" si="1"/>
        <v>-9.439379694311828E-2</v>
      </c>
      <c r="H20">
        <f t="shared" si="2"/>
        <v>-7.0327822836437542E-2</v>
      </c>
      <c r="I20">
        <f t="shared" si="3"/>
        <v>-6.9726173483770512E-2</v>
      </c>
      <c r="J20">
        <f t="shared" si="4"/>
        <v>-4.3211880290380589E-2</v>
      </c>
    </row>
    <row r="21" spans="1:10" x14ac:dyDescent="0.25">
      <c r="A21">
        <f t="shared" si="5"/>
        <v>4.1000000000000005</v>
      </c>
      <c r="C21">
        <f t="shared" si="6"/>
        <v>0.3520396196365615</v>
      </c>
      <c r="D21">
        <f t="shared" si="0"/>
        <v>-3.5044377291332113E-2</v>
      </c>
      <c r="F21">
        <f t="shared" si="7"/>
        <v>0.18879678816037662</v>
      </c>
      <c r="G21">
        <f t="shared" si="1"/>
        <v>-4.3206518865141361E-2</v>
      </c>
      <c r="H21">
        <f t="shared" si="2"/>
        <v>-1.4861951832101039E-2</v>
      </c>
      <c r="I21">
        <f t="shared" si="3"/>
        <v>-1.4153337656275035E-2</v>
      </c>
      <c r="J21">
        <f t="shared" si="4"/>
        <v>1.5456781969432776E-2</v>
      </c>
    </row>
    <row r="22" spans="1:10" x14ac:dyDescent="0.25">
      <c r="A22">
        <f t="shared" si="5"/>
        <v>4.2</v>
      </c>
      <c r="C22">
        <f t="shared" si="6"/>
        <v>0.31699524234522936</v>
      </c>
      <c r="D22">
        <f t="shared" si="0"/>
        <v>2.2574371561489164E-2</v>
      </c>
      <c r="F22">
        <f t="shared" si="7"/>
        <v>0.17450006884829983</v>
      </c>
      <c r="G22">
        <f t="shared" si="1"/>
        <v>1.5449612886642686E-2</v>
      </c>
      <c r="H22">
        <f t="shared" si="2"/>
        <v>4.5631070690807865E-2</v>
      </c>
      <c r="I22">
        <f t="shared" si="3"/>
        <v>4.6385607135911992E-2</v>
      </c>
      <c r="J22">
        <f t="shared" si="4"/>
        <v>7.6539171626748864E-2</v>
      </c>
    </row>
    <row r="23" spans="1:10" x14ac:dyDescent="0.25">
      <c r="A23">
        <f t="shared" si="5"/>
        <v>4.3</v>
      </c>
      <c r="C23">
        <f t="shared" si="6"/>
        <v>0.33956961390671853</v>
      </c>
      <c r="D23">
        <f t="shared" si="0"/>
        <v>8.2473368522874207E-2</v>
      </c>
      <c r="F23">
        <f t="shared" si="7"/>
        <v>0.22050375887610502</v>
      </c>
      <c r="G23">
        <f t="shared" si="1"/>
        <v>7.6520075771343524E-2</v>
      </c>
      <c r="H23">
        <f t="shared" si="2"/>
        <v>0.10593726458493279</v>
      </c>
      <c r="I23">
        <f t="shared" si="3"/>
        <v>0.10667269430527251</v>
      </c>
      <c r="J23">
        <f t="shared" si="4"/>
        <v>0.13477352560051348</v>
      </c>
    </row>
    <row r="24" spans="1:10" x14ac:dyDescent="0.25">
      <c r="A24">
        <f t="shared" si="5"/>
        <v>4.3999999999999995</v>
      </c>
      <c r="C24">
        <f t="shared" si="6"/>
        <v>0.42204298242959271</v>
      </c>
      <c r="D24">
        <f t="shared" si="0"/>
        <v>0.13951685206292425</v>
      </c>
      <c r="F24">
        <f t="shared" si="7"/>
        <v>0.32658934540148293</v>
      </c>
      <c r="G24">
        <f t="shared" si="1"/>
        <v>0.13474417021151874</v>
      </c>
      <c r="H24">
        <f t="shared" si="2"/>
        <v>0.16086906372029475</v>
      </c>
      <c r="I24">
        <f t="shared" si="3"/>
        <v>0.16152218605801416</v>
      </c>
      <c r="J24">
        <f t="shared" si="4"/>
        <v>0.18516246188329866</v>
      </c>
    </row>
    <row r="25" spans="1:10" x14ac:dyDescent="0.25">
      <c r="A25">
        <f t="shared" si="5"/>
        <v>4.4999999999999991</v>
      </c>
      <c r="C25">
        <f t="shared" si="6"/>
        <v>0.56155983449251701</v>
      </c>
      <c r="D25">
        <f t="shared" si="0"/>
        <v>0.18883487703494964</v>
      </c>
      <c r="F25">
        <f t="shared" si="7"/>
        <v>0.4873708673433888</v>
      </c>
      <c r="G25">
        <f t="shared" si="1"/>
        <v>0.18512542867749324</v>
      </c>
      <c r="H25">
        <f t="shared" si="2"/>
        <v>0.20572920443703346</v>
      </c>
      <c r="I25">
        <f t="shared" si="3"/>
        <v>0.20624429883102199</v>
      </c>
      <c r="J25">
        <f t="shared" si="4"/>
        <v>0.22341989219754127</v>
      </c>
    </row>
    <row r="26" spans="1:10" x14ac:dyDescent="0.25">
      <c r="A26">
        <f t="shared" si="5"/>
        <v>4.5999999999999988</v>
      </c>
      <c r="C26">
        <f t="shared" si="6"/>
        <v>0.75039471152746662</v>
      </c>
      <c r="D26">
        <f t="shared" si="0"/>
        <v>0.22625886946519405</v>
      </c>
      <c r="F26">
        <f t="shared" si="7"/>
        <v>0.6927862552452464</v>
      </c>
      <c r="G26">
        <f t="shared" si="1"/>
        <v>0.22337844665108306</v>
      </c>
      <c r="H26">
        <f t="shared" si="2"/>
        <v>0.23673084230354116</v>
      </c>
      <c r="I26">
        <f t="shared" si="3"/>
        <v>0.23706465219485265</v>
      </c>
      <c r="J26">
        <f t="shared" si="4"/>
        <v>0.24635442312158845</v>
      </c>
    </row>
    <row r="27" spans="1:10" x14ac:dyDescent="0.25">
      <c r="A27">
        <f t="shared" si="5"/>
        <v>4.6999999999999984</v>
      </c>
      <c r="C27">
        <f t="shared" si="6"/>
        <v>0.97665358099266064</v>
      </c>
      <c r="D27">
        <f t="shared" si="0"/>
        <v>0.24869455679921654</v>
      </c>
      <c r="F27">
        <f t="shared" si="7"/>
        <v>0.9290068983734896</v>
      </c>
      <c r="G27">
        <f t="shared" si="1"/>
        <v>0.24631222266825797</v>
      </c>
      <c r="H27">
        <f t="shared" si="2"/>
        <v>0.25133637071193354</v>
      </c>
      <c r="I27">
        <f t="shared" si="3"/>
        <v>0.25146197441302548</v>
      </c>
      <c r="J27">
        <f t="shared" si="4"/>
        <v>0.25215499894918153</v>
      </c>
    </row>
    <row r="28" spans="1:10" x14ac:dyDescent="0.25">
      <c r="A28">
        <f t="shared" si="5"/>
        <v>4.799999999999998</v>
      </c>
      <c r="C28">
        <f t="shared" si="6"/>
        <v>1.2253481377918771</v>
      </c>
      <c r="D28">
        <f t="shared" si="0"/>
        <v>0.25439896219944963</v>
      </c>
      <c r="F28">
        <f t="shared" si="7"/>
        <v>1.1796842170180493</v>
      </c>
      <c r="G28">
        <f t="shared" si="1"/>
        <v>0.25211576616075826</v>
      </c>
      <c r="H28">
        <f t="shared" si="2"/>
        <v>0.24848467703274985</v>
      </c>
      <c r="I28">
        <f t="shared" si="3"/>
        <v>0.24839389980454962</v>
      </c>
      <c r="J28">
        <f t="shared" si="4"/>
        <v>0.24055327206971758</v>
      </c>
    </row>
    <row r="29" spans="1:10" x14ac:dyDescent="0.25">
      <c r="A29">
        <f t="shared" si="5"/>
        <v>4.8999999999999977</v>
      </c>
      <c r="C29">
        <f t="shared" si="6"/>
        <v>1.4797470999913267</v>
      </c>
      <c r="D29">
        <f t="shared" si="0"/>
        <v>0.24313672122815394</v>
      </c>
      <c r="F29">
        <f t="shared" si="7"/>
        <v>1.427421915668895</v>
      </c>
      <c r="G29">
        <f t="shared" si="1"/>
        <v>0.24052046201203237</v>
      </c>
      <c r="H29">
        <f t="shared" si="2"/>
        <v>0.22868653766199493</v>
      </c>
      <c r="I29">
        <f t="shared" si="3"/>
        <v>0.22839068955324399</v>
      </c>
      <c r="J29">
        <f t="shared" si="4"/>
        <v>0.2128481982925314</v>
      </c>
    </row>
    <row r="30" spans="1:10" x14ac:dyDescent="0.25">
      <c r="A30">
        <f t="shared" si="5"/>
        <v>4.9999999999999973</v>
      </c>
      <c r="C30">
        <f t="shared" si="6"/>
        <v>1.7228838212194806</v>
      </c>
      <c r="D30">
        <f t="shared" si="0"/>
        <v>0.2162017590923985</v>
      </c>
      <c r="F30">
        <f t="shared" si="7"/>
        <v>1.6553424347914019</v>
      </c>
      <c r="G30">
        <f t="shared" si="1"/>
        <v>0.21282468977099456</v>
      </c>
      <c r="H30">
        <f t="shared" si="2"/>
        <v>0.19397963212793934</v>
      </c>
      <c r="I30">
        <f t="shared" si="3"/>
        <v>0.19350850568686295</v>
      </c>
      <c r="J30">
        <f t="shared" si="4"/>
        <v>0.17179066165003762</v>
      </c>
    </row>
  </sheetData>
  <mergeCells count="7">
    <mergeCell ref="A1:H1"/>
    <mergeCell ref="A2:H2"/>
    <mergeCell ref="A3:H3"/>
    <mergeCell ref="A4:H4"/>
    <mergeCell ref="C8:D8"/>
    <mergeCell ref="F8:J8"/>
    <mergeCell ref="I2:J2"/>
  </mergeCells>
  <pageMargins left="0.7" right="0.7" top="0.75" bottom="0.75" header="0.3" footer="0.3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Primjer 1</vt:lpstr>
      <vt:lpstr>Primjer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2019-12-16T10:42:04Z</dcterms:modified>
</cp:coreProperties>
</file>